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0" documentId="13_ncr:1_{558F78FB-9343-4403-A73B-21F5F33CF0F4}" xr6:coauthVersionLast="47" xr6:coauthVersionMax="47" xr10:uidLastSave="{00000000-0000-0000-0000-000000000000}"/>
  <bookViews>
    <workbookView xWindow="28680" yWindow="-120" windowWidth="29040" windowHeight="15840" activeTab="1" xr2:uid="{00000000-000D-0000-FFFF-FFFF00000000}"/>
  </bookViews>
  <sheets>
    <sheet name="INSTRUCTIVO" sheetId="4" r:id="rId1"/>
    <sheet name="PLAN DE ACCIÓN 2023 " sheetId="5" r:id="rId2"/>
    <sheet name="ANEXO 1" sheetId="2"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3" i="5" l="1"/>
  <c r="AN45" i="5"/>
  <c r="AN40" i="5"/>
  <c r="AU31" i="5"/>
  <c r="AU33" i="5" s="1"/>
  <c r="AN31" i="5"/>
  <c r="AN28" i="5"/>
  <c r="AV18" i="5"/>
  <c r="AV19" i="5"/>
  <c r="AT17" i="5"/>
  <c r="AT18" i="5" s="1"/>
  <c r="AT19" i="5" s="1"/>
  <c r="AS17" i="5"/>
  <c r="AS18" i="5" s="1"/>
  <c r="AS19" i="5" s="1"/>
  <c r="AV17" i="5"/>
  <c r="AV15" i="5"/>
  <c r="AU12" i="5"/>
  <c r="AU15" i="5" s="1"/>
  <c r="AU17" i="5" s="1"/>
  <c r="AU18" i="5" s="1"/>
  <c r="AU19" i="5" s="1"/>
  <c r="AU22" i="5" s="1"/>
  <c r="AN12" i="5" l="1"/>
  <c r="AN11" i="5"/>
  <c r="AN10" i="5"/>
  <c r="AM11" i="5"/>
  <c r="AM12" i="5" s="1"/>
  <c r="AM14" i="5" s="1"/>
  <c r="AM15" i="5" s="1"/>
  <c r="AL11" i="5"/>
  <c r="AL12" i="5" s="1"/>
  <c r="AL14" i="5" s="1"/>
  <c r="AL15" i="5" s="1"/>
  <c r="AK11" i="5"/>
  <c r="AK12" i="5" s="1"/>
  <c r="AK14" i="5" s="1"/>
  <c r="AK15" i="5" s="1"/>
  <c r="AJ12" i="5"/>
  <c r="AJ14" i="5" s="1"/>
  <c r="AJ15" i="5" s="1"/>
  <c r="AI12" i="5"/>
  <c r="AI14" i="5" s="1"/>
  <c r="AI15" i="5" s="1"/>
  <c r="AH10" i="5"/>
  <c r="T27" i="5" l="1"/>
  <c r="T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planeacion</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7" authorId="2" shapeId="0" xr:uid="{00000000-0006-0000-0100-000005000000}">
      <text>
        <r>
          <rPr>
            <sz val="9"/>
            <color indexed="81"/>
            <rFont val="Tahoma"/>
            <family val="2"/>
          </rPr>
          <t xml:space="preserve">VER ANEXO 1
</t>
        </r>
      </text>
    </comment>
    <comment ref="AU7" authorId="2" shapeId="0" xr:uid="{00000000-0006-0000-0100-000006000000}">
      <text>
        <r>
          <rPr>
            <b/>
            <sz val="9"/>
            <color indexed="81"/>
            <rFont val="Tahoma"/>
            <family val="2"/>
          </rPr>
          <t>VER ANEXO 1</t>
        </r>
        <r>
          <rPr>
            <sz val="9"/>
            <color indexed="81"/>
            <rFont val="Tahoma"/>
            <family val="2"/>
          </rPr>
          <t xml:space="preserve">
</t>
        </r>
      </text>
    </comment>
    <comment ref="AN27" authorId="3" shapeId="0" xr:uid="{C65FD77D-FF4B-48BB-A17E-B26108E38D84}">
      <text>
        <r>
          <rPr>
            <b/>
            <sz val="9"/>
            <color indexed="81"/>
            <rFont val="Tahoma"/>
            <family val="2"/>
          </rPr>
          <t>planeacion:</t>
        </r>
        <r>
          <rPr>
            <sz val="9"/>
            <color indexed="81"/>
            <rFont val="Tahoma"/>
            <family val="2"/>
          </rPr>
          <t xml:space="preserve">
11 MILLONES DISPONIBLES</t>
        </r>
      </text>
    </comment>
  </commentList>
</comments>
</file>

<file path=xl/sharedStrings.xml><?xml version="1.0" encoding="utf-8"?>
<sst xmlns="http://schemas.openxmlformats.org/spreadsheetml/2006/main" count="881" uniqueCount="357">
  <si>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</si>
  <si>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</si>
  <si>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</si>
  <si>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</si>
  <si>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</si>
  <si>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</si>
  <si>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</si>
  <si>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</si>
  <si>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</si>
  <si>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</si>
  <si>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</si>
  <si>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</si>
  <si>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</si>
  <si>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</si>
  <si>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</si>
  <si>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</si>
  <si>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</si>
  <si>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</si>
  <si>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</si>
  <si>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</si>
  <si>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</si>
  <si>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</si>
  <si>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</si>
  <si>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</si>
  <si>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</si>
  <si>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</si>
  <si>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</si>
  <si>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</si>
  <si>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</si>
  <si>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</si>
  <si>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</si>
  <si>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</si>
  <si>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</si>
  <si>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</si>
  <si>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</si>
  <si>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</si>
  <si>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</si>
  <si>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</si>
  <si>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</si>
  <si>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</si>
  <si>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</si>
  <si>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</si>
  <si>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</si>
  <si>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</si>
  <si>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</si>
  <si>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</si>
  <si>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</si>
  <si>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</si>
  <si>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</si>
  <si>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</si>
  <si>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</si>
  <si>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</si>
  <si>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</si>
  <si>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</si>
  <si>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</si>
  <si>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</si>
  <si>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</si>
  <si>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</si>
  <si>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</si>
  <si>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</si>
  <si>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</si>
  <si>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</si>
  <si>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</si>
  <si>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</si>
  <si>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</si>
  <si>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</si>
  <si>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</si>
  <si>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</si>
  <si>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</si>
  <si>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</si>
  <si>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</si>
  <si>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</si>
  <si>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</si>
  <si>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</si>
  <si>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</si>
  <si>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</si>
  <si>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</si>
  <si>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</si>
  <si>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</si>
  <si>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</si>
  <si>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</si>
  <si>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</si>
  <si>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</si>
  <si>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</si>
  <si>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</si>
  <si>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</si>
  <si>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</si>
  <si>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</si>
  <si>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</si>
  <si>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</si>
  <si>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</si>
  <si>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</si>
  <si>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</si>
  <si>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</si>
  <si>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</si>
  <si>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</si>
  <si>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</si>
  <si>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</si>
  <si>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</si>
  <si>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</si>
  <si>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</si>
  <si>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</si>
  <si>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</si>
  <si>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</si>
  <si>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</si>
  <si>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</si>
  <si>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</si>
  <si>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</si>
  <si>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</si>
  <si>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</si>
  <si>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</si>
  <si>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</si>
  <si>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</si>
  <si>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</si>
  <si>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</si>
  <si>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</si>
  <si>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</si>
  <si>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</si>
  <si>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</si>
  <si>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</si>
  <si>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</si>
  <si>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</si>
  <si>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</si>
  <si>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</si>
  <si>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</si>
  <si>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</si>
  <si>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</si>
  <si>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</si>
  <si>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</si>
  <si>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</si>
  <si>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</si>
  <si>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</si>
  <si>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</si>
  <si>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</si>
  <si>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</si>
  <si>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</si>
  <si>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</si>
  <si>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</si>
  <si>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</si>
  <si>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</si>
  <si>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</si>
  <si>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</si>
  <si>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</si>
  <si>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</si>
  <si>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</si>
  <si>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</si>
  <si>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</si>
  <si>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</si>
  <si>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</si>
  <si>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</si>
  <si>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</si>
  <si>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</si>
  <si>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</si>
  <si>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</si>
  <si>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</si>
  <si>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</si>
  <si>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</si>
  <si>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DISTRISEGURIDAD</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</si>
  <si>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</si>
  <si>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</si>
  <si>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</si>
  <si>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</si>
  <si>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</si>
  <si>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</si>
  <si>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</si>
  <si>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</si>
  <si>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</si>
  <si>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</si>
  <si>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X</t>
  </si>
  <si>
    <t>Servicio de vigilancia a través de cámaras de seguridad</t>
  </si>
  <si>
    <t>Número de equipos de comunicación par los organismos de seguridad, socorro y convivencia entregados</t>
  </si>
  <si>
    <t>Entregar 585 Equipos de comunicación para los organismos de seguridad, socorro y convivencia como componente del SIES Cartagen</t>
  </si>
  <si>
    <t>Servicio de inteligencia técnica</t>
  </si>
  <si>
    <t>Número Linea de atención y emergencia 123 modernizada</t>
  </si>
  <si>
    <t>Modernizar una (1) línea de atención y emergencia 123 como componente del SIES Cartagena</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</si>
  <si>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</si>
  <si>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</si>
  <si>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</si>
  <si>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</si>
  <si>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</si>
  <si>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Estaciones de policía construidas y dotadas</t>
  </si>
  <si>
    <t>Número de vehículos a los organismos de seguridad,socorro y convivencia ciudadana entregadas</t>
  </si>
  <si>
    <t>Entregar 20 vehículos a los organismos de seguridad, socorroy convivenci ciudadana.</t>
  </si>
  <si>
    <t>Servicio de dotación para la movilidad operacional y el apoyo logístico</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</si>
  <si>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</si>
  <si>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</si>
  <si>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</si>
  <si>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</si>
  <si>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</si>
  <si>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</si>
  <si>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</si>
  <si>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</si>
  <si>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</si>
  <si>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</si>
  <si>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Servicio de educación informal</t>
  </si>
  <si>
    <t>Número de Habitantes de Cartagena Formados como gestores de convivencia</t>
  </si>
  <si>
    <t>Formar a dos mil (2000) habitantes de Cartagena como gestores de convivencia ciudadana</t>
  </si>
  <si>
    <t>IMPLEMENTACIÓN Y SOSTENIMIENTO DE HERRAMIENTAS TECNOLÓGICAS PARA SEGURIDAD Y SOCORRO EN CARTAGENA DE INDIAS</t>
  </si>
  <si>
    <t>AUMENTAR LA CAPACIDAD DE RESPUESTA DE LOS ORGANISMOS DE SEGURIDAD DEL DISTRITO DE CARTAGENA</t>
  </si>
  <si>
    <t>FORTALECIMIENTO LOGÍSTICO PARA LA SEGURIDAD, CONVIVENCIA, JUSTICIA Y SOCORRO EN  CARTAGENA DE INDIAS</t>
  </si>
  <si>
    <t>AUMENTAR LA CAPACIDAD DE RESPUESTA DE LOS ORGANISMOS DE SEGURIDAD DEL DISRITO DE CARTAGENA EN 50%</t>
  </si>
  <si>
    <t>IMPLEMENTACIÓN DEL PROGRAMA VIGILANCIA DE LAS PLAYAS DEL DISTRITO DE  CARTAGENA DE INDIAS</t>
  </si>
  <si>
    <t>INCREMENTAR LA CAPACIDAD DE RESPUESTA DE LOS ORGANISMOS QUE SE ENCARGAN DE LA VIGILANCIA Y LA SEGURIDAD DE LAS PLAYAS EN EL DISTRITO DE CARTAGENA</t>
  </si>
  <si>
    <t>CONSTRUCCIÓN DE CONVIVENCIA PARA LA SEGURIDAD EN CARTAGENA DE INDIAS</t>
  </si>
  <si>
    <t>AUMENTAR LOS NIVELES DE FORMACIÓN EN TEMAS DE CULTURA CIUDADANA Y LEGALIDAD EN EL DISTRITO DE CARTAGENA.</t>
  </si>
  <si>
    <t>NA</t>
  </si>
  <si>
    <t>ARTICULAR LOS PLANES DEL DECRETO 612 DE 2018</t>
  </si>
  <si>
    <t>Realizar el Mantenimiento Preventivo y Correctivo del SIES que incluya bolsa de repuestos y equipos, En El Marco Del Proyecto “Implementación Y Sostenimiento De Herramientas Tecnológicas Para Seguridad Y Socorro”, Con Código Bpin 2021130010180”</t>
  </si>
  <si>
    <t>Realizar el pago de la Energía de Cámaras de Video Vigilancia</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</si>
  <si>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</si>
  <si>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Efectuar el Pago de ARL del personal de apoyo a la gestión y profesional perteneciente a los niveles de riesgos 4 y 5 En El Marco Del Proyecto “Implementación Y Sostenimiento De Herramientas Tecnológicas Para Seguridad Y Socorro”, Con Código BPIN 2021130010180”</t>
  </si>
  <si>
    <t>Realizar la 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</si>
  <si>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Mantenimiento Preventivo Y correctivo Realizado</t>
  </si>
  <si>
    <t>Energía de las cámaras de Video Vigilancias pagadas mensualmente</t>
  </si>
  <si>
    <t>Apoyo a la gestión y Servicios profesionales contratados</t>
  </si>
  <si>
    <t>ENERO</t>
  </si>
  <si>
    <t>FEBRERO</t>
  </si>
  <si>
    <t>Pago de ARL del personal de apoyo a la gestión y profesional perteneciente a los niveles de riesgos 4 y 5 En El Marco Del Proyecto EFECTUADO</t>
  </si>
  <si>
    <t>DICIEMBRE</t>
  </si>
  <si>
    <t>Equipos Entregados</t>
  </si>
  <si>
    <t>ABRIL</t>
  </si>
  <si>
    <t>MARZO</t>
  </si>
  <si>
    <t>JUNIO</t>
  </si>
  <si>
    <t>AGOSTO</t>
  </si>
  <si>
    <t>LUIS CAMPO BASA</t>
  </si>
  <si>
    <t>RECURSOS PROPIOS</t>
  </si>
  <si>
    <t>1.3.2.3.11-037 - RF ICLD</t>
  </si>
  <si>
    <t>1.2.2.0.00-051 -ICDE  1% IPU</t>
  </si>
  <si>
    <t>1.3.2.3.11-084    RF DISTRISEGURIDAD</t>
  </si>
  <si>
    <t>2.3.4501.1000.2021130010180</t>
  </si>
  <si>
    <t>SI</t>
  </si>
  <si>
    <t>NO</t>
  </si>
  <si>
    <t>CONVENIO INTERADMINISTRATIVO</t>
  </si>
  <si>
    <t>CONTRATACIÓN DIRECTA</t>
  </si>
  <si>
    <t>CONTRATACIÓN DIRECTA CON OFERTAS</t>
  </si>
  <si>
    <t>Se realizará supervisión del contrato el cual saldrán informes de supervisión, registros fotográficos y registros de actas y avances de la actividad hasta lohgrar el objetivo, se suministrará Link de Colombia Compra Eficiente de cada Contratación</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</si>
  <si>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</si>
  <si>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CONTRATOS DE PRESTACIÓN DE SERVICIOS</t>
  </si>
  <si>
    <t>Se Enviarán los RP de cada pago a la ARL</t>
  </si>
  <si>
    <t>Realizar la contratación de consultoría que se encargue de la Formulacióny y Estructuración del proyecto C5 en el Distrito de Cartagena</t>
  </si>
  <si>
    <t xml:space="preserve">Realizar la contratación del diseño, desarrollo y puesta en operatividad de una Aplicación para la seguridad y convivencia ciudadana. </t>
  </si>
  <si>
    <t>Proyecto C5 Estructurado</t>
  </si>
  <si>
    <t>Aplicación desarrolada</t>
  </si>
  <si>
    <t>MAYO</t>
  </si>
  <si>
    <t>JULIO</t>
  </si>
  <si>
    <t>Ampliar cobertura y fortalecer los componentes del SIES en Cartagena de Indias con la adquisición, instalación y puesta en operación de nuevas Alarmas comunitarias en el Marco del Proyecto “Implementación Y Sostenimiento De Herramientas Tecnológicas Para Seguridad Y Socorro”, Con Código BPIN 2021130010180”</t>
  </si>
  <si>
    <t>Realizar el pago de los planes de datos de los sistemas de Alarmas Comunitarias en el Distrito de Cartagena</t>
  </si>
  <si>
    <t>Efectuar el pago de Soporte Sistemas tecnológicos para la operación de Alarmas Vigentes</t>
  </si>
  <si>
    <t>Pago realizado</t>
  </si>
  <si>
    <t>Nuevos sistemas de alarmas comunitarias instaladas</t>
  </si>
  <si>
    <t>Se Enviarán los RP de cada pago</t>
  </si>
  <si>
    <t>Garantizar la Permanencia con infraestructura en modalidad de arriendo de la policía metropolitana de Cartagena (Zona Corregimental y otros)</t>
  </si>
  <si>
    <t>Apoyar con el Pago de servicio de energía infraestructura Policía Metropolitana de Cartagena para la permanencia en la zona corregimental</t>
  </si>
  <si>
    <t>Garantizar logística (Alimentación) para la seguridad del Alcalde Mayor de Cartagena</t>
  </si>
  <si>
    <t>Realizar la contratación para construcción de Infraestructura para los organismos de Socorro en el marco del proyecto Fortalecimiento Logístico Para La Seguridad, Convivencia, Justicia Y Socorro En Cartagena De Indias con BPIN 2021130010192</t>
  </si>
  <si>
    <t>Garantizar el Combustible de los vehículos de Distriseguridad en labores misionales y coadyuvar a los organismos de seguridad y socorro del Distrito</t>
  </si>
  <si>
    <t xml:space="preserve">Estudio, diseño y Construcción de Infraestructura para los organismos de Seguridad, Convivencia y Socorro en el marco del proyecto Fortalecimiento Logístico Para La Seguridad, Convivencia, Justicia Y Socorro En Cartagena De Indias con BPIN 2021130010192   </t>
  </si>
  <si>
    <t xml:space="preserve">Realizar el alquiler de Vehículos con destino a los organismos de seguridad, justicia y socorro y DISTRISEGURIDAD, como componente del  proyecto Fortalecimiento Logístico Para La Seguridad, Convivencia, Justicia Y Socorro En Cartagena De Indias con BPIN 2021130010192  </t>
  </si>
  <si>
    <t xml:space="preserve">Efectuar el Pago de ARL del personal de apoyo a la gestión y profesional perteneciente a los niveles de riesgos 4 y 5 En El Marco del Proyecto Fortalecimiento Logístico Para La Seguridad, Convivencia, Justicia Y Socorro En Cartagena De Indias con BPIN 2021130010192  </t>
  </si>
  <si>
    <t>Arrendamiento Garantizado</t>
  </si>
  <si>
    <t>Servicios públicos pagados</t>
  </si>
  <si>
    <t>Alimentación Garantizada</t>
  </si>
  <si>
    <t>Contratación realizada</t>
  </si>
  <si>
    <t>Combustible Garantizado</t>
  </si>
  <si>
    <t>Construcción realizada</t>
  </si>
  <si>
    <t>Vehiculos alquilados</t>
  </si>
  <si>
    <t>OCTUBRE</t>
  </si>
  <si>
    <t>1.2.2.0.00-085  ICDE   10% DELINEACIÓN URBANA</t>
  </si>
  <si>
    <t>2.3.4501.1000.2021130010192</t>
  </si>
  <si>
    <t>FORTALECIMIENTO LOGÍSTICO PARA LA SEGURIDAD, CONVIVENCIA, JUSTICIA Y SOCORRO EN CARTAGENA DE INDIAS CARTAGENA DE INDIAS</t>
  </si>
  <si>
    <t>CONTRATO DE ARRENDAMIENTO</t>
  </si>
  <si>
    <t>Se realizará supervisión de los contratos el cual saldrán informes de supervisión, registros fotográficos y registros de actas y avances de la actividad hasta lohgrar el objetivo, se suministrará Link de Colombia Compra Eficiente de cada Contratación</t>
  </si>
  <si>
    <t>Se enviará Link de Colombia Compra Eficiente con la órden de compra</t>
  </si>
  <si>
    <t>PROCESO COMPETITIVO</t>
  </si>
  <si>
    <t>SELECCIÓN ABREVIADA DE MENOR CUANTÍA</t>
  </si>
  <si>
    <t>ORDEN DE COMPRA</t>
  </si>
  <si>
    <t>ACUERDO MARCO DE PRECIOS - TVEC</t>
  </si>
  <si>
    <t>Realizar el sostenimiento y reinversión en el Sub - proyecto playa azul la boquilla.</t>
  </si>
  <si>
    <t>Realizar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</si>
  <si>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Sostenimiento de Playa azul Garantizado</t>
  </si>
  <si>
    <t>Construcción, sostenimiento y mantenimiento preventivo y correctivo de la infraestructura y señalización en playas del distrito de Cartagena ejecutada</t>
  </si>
  <si>
    <t>1.2.2.0.00-076 - ICDE TELEFONÍA BÁSICA CONMUTADA</t>
  </si>
  <si>
    <t>2.3.4501.0100.2021130010279</t>
  </si>
  <si>
    <t>Realizar la adquisición de seguros de los activos de Distriseguridad</t>
  </si>
  <si>
    <t>Seguros de los activos garantizados</t>
  </si>
  <si>
    <t>SE REALIZARÁ UN PROCESO COMPETITIVO</t>
  </si>
  <si>
    <t>Realizar la adquisición de elementos de señalización, salvamento, primeros auxilios y de seguridad para el apoyo al grupo de Salvavidas, como componente del proyecto de inversión “implementación del programa de vigilancia de las playas del distrito de Cartagena de indias” Código BPIN 2021130010279.</t>
  </si>
  <si>
    <t>Realizar la adquisición de DRONES Acuáticos con especificaciones requeridas que integre proceso de capacitación o formación para la operación del equipo adquirido para usos de seguridad de cuerpo de salvavidas del Distrito de Cartagena en el marco del proyecto de inversión “implementación del programa de vigilancia de las playas del distrito de Cartagena de indias” Código BPIN 2021130010279.</t>
  </si>
  <si>
    <t>Elementos Adquiridos</t>
  </si>
  <si>
    <t>Drones Adquiridos</t>
  </si>
  <si>
    <t>Realizar la Compensación de recaudo del convenio telefonía básica conmutada</t>
  </si>
  <si>
    <t>Convenir el apoyo de personal rescatista para las playas del Distrito de Cartagena en el marco del proyecto “implementación del programa de vigilancia de las playas del distrito de Cartagena de indias” Código BPIN 2021130010279.</t>
  </si>
  <si>
    <t>Compensación realizada</t>
  </si>
  <si>
    <t>Personal contratado</t>
  </si>
  <si>
    <t>Se Enviarán los RP de cada DESCUENTO</t>
  </si>
  <si>
    <t>SELECCIÓN ABREVIADA SUBASTA INVERSA</t>
  </si>
  <si>
    <t xml:space="preserve">Se suministrará Link de SECOP y documentos constitutivos requeridos </t>
  </si>
  <si>
    <t>Se suministrará Link de SECOP y documentos constitutivo s requeridos  de cada Contratación</t>
  </si>
  <si>
    <t xml:space="preserve">Se suministrará Link de SECOP y documentos constitutivo s requeridos </t>
  </si>
  <si>
    <t>Realizar la adquisición y Suministro de elementos inherentes a la aplicación del proyecto</t>
  </si>
  <si>
    <t>Realizar la contratación del programa de convivencia para la seguridad enmarcado en el proyecto Construcción de convivencia para la seguridad en Cartagena de Indias con BPIN 2021130010176</t>
  </si>
  <si>
    <t>Realizar la contratación de diseño gráfico e imagen corporativa, grabación, edición, producción de videos y cuñas para radios, cuñas para televisión local con el fin de promover los servicios y programas institucionales enmarcado en el proyecto construcción de convivencia para la seguridad en Cartagena de indias con BPIN 2021130010176</t>
  </si>
  <si>
    <t>ELABORACIÓN, SEGUIMIENTO Y EVALUACIÓN DE LAS ACTIVIDADES PLANTEADAS PARA LA VIGENCIA 2024  EN EL PLAN INSTITUCIONAL DE ARCHIVOS DE LA ENTIDAD ­PINAR</t>
  </si>
  <si>
    <t>ELABORACIÓN, SEGUIMIENTO Y EVALUACIÓN DE LAS ACTIVIDADES PLANTEADAS PARA LA VIGENCIA 2024  EN EL PLAN ANUAL DE ADQUISICIONES</t>
  </si>
  <si>
    <t>ELABORACIÓN, SEGUIMIENTO Y EVALUACIÓN DE LAS ACTIVIDADES PLANTEADAS PARA LA VIGENCIA 2024  EN EL PLAN ANUAL DE VACANTES</t>
  </si>
  <si>
    <t>ELABORACIÓN, SEGUIMIENTO Y EVALUACIÓN DE LAS ACTIVIDADES PLANTEADAS PARA LA VIGENCIA 2024  EN EL PLAN DE PREVISIÓN DE RECURSOS HUMANOS</t>
  </si>
  <si>
    <t>ELABORACIÓN, SEGUIMIENTO Y EVALUACIÓN DE LAS ACTIVIDADES PLANTEADAS PARA LA VIGENCIA 2024  EN EL PLAN ESTRATÉGICO DE TALENTO HUMANO</t>
  </si>
  <si>
    <t>ELABORACIÓN, SEGUIMIENTO Y EVALUACIÓN DE LAS ACTIVIDADES PLANTEADAS PARA LA VIGENCIA 2024  EN EL PLAN INSTITUCIONAL DE CAPACITACIÓN</t>
  </si>
  <si>
    <t>ELABORACIÓN, SEGUIMIENTO Y EVALUACIÓN DE LAS ACTIVIDADES PLANTEADAS PARA LA VIGENCIA 2024  EN EL PLAN DE INCENTIVOS INSTITUCIONALES</t>
  </si>
  <si>
    <t>ELABORACIÓN, SEGUIMIENTO Y EVALUACIÓN DE LAS ACTIVIDADES PLANTEADAS PARA LA VIGENCIA 2024  EN EL PLAN DE TRABAJO ANUAL EN SEGURIDAD Y SALUD EN EL TRABAJO</t>
  </si>
  <si>
    <t>ELABORACIÓN, SEGUIMIENTO Y EVALUACIÓN DE LAS ACTIVIDADES PLANTEADAS PARA LA VIGENCIA 2024  EN EL PLAN ANTICORRUPCIÓN Y DE ATENCIÓN AL CIUDADANO</t>
  </si>
  <si>
    <t>ELABORACIÓN, SEGUIMIENTO Y EVALUACIÓN DE LAS ACTIVIDADES PLANTEADAS PARA LA VIGENCIA 2024  EN EL PLAN ESTRATÉGICO DE TECNOLOGÍAS DE LA INFORMACIÓN Y LAS COMUNICACIONES ­ PETI</t>
  </si>
  <si>
    <t>ELABORACIÓN, SEGUIMIENTO Y EVALUACIÓN DE LAS ACTIVIDADES PLANTEADAS PARA LA VIGENCIA 2024  EN EL PLAN DE TRATAMIENTO DE RIESGOS DE SEGURIDAD Y PRIVACIDAD DE LA INFORMACIÓN</t>
  </si>
  <si>
    <t>ELABORACIÓN, SEGUIMIENTO Y EVALUACIÓN DE LAS ACTIVIDADES PLANTEADAS PARA LA VIGENCIA 2024  EN EL PLAN DE SEGURIDAD Y PRIVACIDAD DE LA INFORMACIÓN</t>
  </si>
  <si>
    <t>Adquisición realizada</t>
  </si>
  <si>
    <t>Programa contratado</t>
  </si>
  <si>
    <t>Imagen corporativa contratada</t>
  </si>
  <si>
    <t>MARLON ORTEGA BUELVAS</t>
  </si>
  <si>
    <t>Elaborar, ejecutar y hacer seguimiento de las actividades del programa 2023 del Plan Institucional de Archivos de la Entidad ­PINAR</t>
  </si>
  <si>
    <t>PINAR 2023 ELABORADO</t>
  </si>
  <si>
    <t>Enero</t>
  </si>
  <si>
    <t>LUIS ENRIQUE ROA MERCHÁN</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</si>
  <si>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</si>
  <si>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</si>
  <si>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</si>
  <si>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</si>
  <si>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</si>
  <si>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</si>
  <si>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</si>
  <si>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</si>
  <si>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</si>
  <si>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</si>
  <si>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</si>
  <si>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</si>
  <si>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</si>
  <si>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</si>
  <si>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</si>
  <si>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</si>
  <si>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</si>
  <si>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</si>
  <si>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</si>
  <si>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</si>
  <si>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</si>
  <si>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</si>
  <si>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r>
      <t>Riesgos del Proceso de Gestion Documental:
-</t>
    </r>
    <r>
      <rPr>
        <sz val="11"/>
        <color theme="1"/>
        <rFont val="Arial"/>
        <family val="2"/>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</si>
  <si>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1"/>
        <color theme="1"/>
        <rFont val="Arial"/>
        <family val="2"/>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</si>
  <si>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1"/>
        <color theme="1"/>
        <rFont val="Arial"/>
        <family val="2"/>
      </rPr>
      <t xml:space="preserve">Riesgos del Proceso de Gestion Contractual:
- </t>
    </r>
    <r>
      <rPr>
        <sz val="11"/>
        <color theme="1"/>
        <rFont val="Arial"/>
        <family val="2"/>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</si>
  <si>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1"/>
        <color theme="1"/>
        <rFont val="Arial"/>
        <family val="2"/>
      </rPr>
      <t>Controles establecidos para el  proceso de Gestion Contractual :</t>
    </r>
    <r>
      <rPr>
        <sz val="11"/>
        <color theme="1"/>
        <rFont val="Arial"/>
        <family val="2"/>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</si>
  <si>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t xml:space="preserve">Riesgo del Proceso de Gestion Talento Humano:
- </t>
    </r>
    <r>
      <rPr>
        <sz val="11"/>
        <color theme="1"/>
        <rFont val="Arial"/>
        <family val="2"/>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</si>
  <si>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1"/>
        <color theme="1"/>
        <rFont val="Arial"/>
        <family val="2"/>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</si>
  <si>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</si>
  <si>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</si>
  <si>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1"/>
        <color theme="1"/>
        <rFont val="Arial"/>
        <family val="2"/>
      </rPr>
      <t xml:space="preserve">Riesgos del Proceso de Gestion TICS:
- </t>
    </r>
    <r>
      <rPr>
        <sz val="11"/>
        <color theme="1"/>
        <rFont val="Arial"/>
        <family val="2"/>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</si>
  <si>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1"/>
        <color theme="1"/>
        <rFont val="Arial"/>
        <family val="2"/>
      </rPr>
      <t xml:space="preserve">Controles establecidos para el proceso de Gestion TICS:
- </t>
    </r>
    <r>
      <rPr>
        <sz val="11"/>
        <color theme="1"/>
        <rFont val="Arial"/>
        <family val="2"/>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</si>
  <si>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r>
      <rPr>
        <b/>
        <sz val="10"/>
        <color theme="1"/>
        <rFont val="Arial"/>
        <family val="2"/>
      </rPr>
      <t>Riesgos del Proceso de Direccionamiento Estrategico y Planeacion :</t>
    </r>
    <r>
      <rPr>
        <sz val="10"/>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0"/>
        <color theme="1"/>
        <rFont val="Arial"/>
        <family val="2"/>
      </rPr>
      <t>Riesgos del Proceso de Gestion de Proyectos:</t>
    </r>
    <r>
      <rPr>
        <sz val="10"/>
        <color theme="1"/>
        <rFont val="Arial"/>
        <family val="2"/>
      </rPr>
      <t xml:space="preserve">
- Posibilidad de elaboracion de  proyectos desarticulados con el Plan de Desarrollo.
- Posibilidad  de incumplimiento en la ejecución de los proyectos.
Controles del proceso de Entrega y Supervision:
- El director operativo realizara consultas periódicas mediante oficio  a la Dirección Administrativa y Financiera  requiriendo las actualizaciones aprobadas del Plan de acción Anual para hacer los cambios requeridos al cronograma del proceso.</t>
    </r>
  </si>
  <si>
    <r>
      <rPr>
        <b/>
        <sz val="10"/>
        <color theme="1"/>
        <rFont val="Arial"/>
        <family val="2"/>
      </rPr>
      <t>Controles establecidos para el proceso de Direccionamiento Estrategico y Plaeacion:</t>
    </r>
    <r>
      <rPr>
        <sz val="10"/>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0"/>
        <color theme="1"/>
        <rFont val="Arial"/>
        <family val="2"/>
      </rPr>
      <t>Controles establecidos para el proceso de Gestion de Proyectos:</t>
    </r>
    <r>
      <rPr>
        <sz val="10"/>
        <color theme="1"/>
        <rFont val="Arial"/>
        <family val="2"/>
      </rPr>
      <t xml:space="preserve">
- Director general convocara a mesas de trabajo interdiciplinarias e interprocesos trimestralmente para hacer seguimiento a la formulacion, aplicación y seguimiento de los proyectos y planes institucionales 
Controles del proceso de Entrega y Supervision:
- El director operativo realizara consultas periódicas mediante oficio  a la Dirección Administrativa y Financiera  requiriendo las actualizaciones aprobadas del Plan de acción Anual para hacer los cambios requeridos al cronograma del proceso.</t>
    </r>
  </si>
  <si>
    <t>2.3.4501.1000.2021130010176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</si>
</sst>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_(&quot;$&quot;\ * #,##0.00_);_(&quot;$&quot;\ * \(#,##0.00\);_(&quot;$&quot;\ * &quot;-&quot;??_);_(@_)"/>
    <numFmt numFmtId="166" formatCode="&quot;$&quot;#,##0.00"/>
    <numFmt numFmtId="169" formatCode="&quot;$&quot;\ #,##0.00"/>
  </numFmts>
  <fonts count="54"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b/>
      <sz val="10"/>
      <color rgb="FFFF0000"/>
      <name val="Arial"/>
      <family val="2"/>
    </font>
    <font>
      <sz val="11"/>
      <color theme="1"/>
      <name val="Calibri"/>
      <family val="2"/>
      <scheme val="minor"/>
    </font>
    <font>
      <b/>
      <sz val="18"/>
      <name val="Arial"/>
      <family val="2"/>
    </font>
    <font>
      <b/>
      <sz val="18"/>
      <name val="Calibri"/>
      <family val="2"/>
      <scheme val="minor"/>
    </font>
    <font>
      <sz val="18"/>
      <name val="Arial"/>
      <family val="2"/>
    </font>
    <font>
      <sz val="18"/>
      <name val="Calibri"/>
      <family val="2"/>
      <scheme val="minor"/>
    </font>
    <font>
      <sz val="15"/>
      <color theme="1"/>
      <name val="Calibri"/>
      <family val="2"/>
      <scheme val="minor"/>
    </font>
    <font>
      <b/>
      <sz val="11"/>
      <name val="Calibri"/>
      <family val="2"/>
    </font>
    <font>
      <b/>
      <sz val="18"/>
      <name val="Calibri"/>
      <family val="2"/>
    </font>
    <font>
      <sz val="18"/>
      <color theme="1"/>
      <name val="Calibri"/>
      <family val="2"/>
      <scheme val="minor"/>
    </font>
    <font>
      <sz val="18"/>
      <color theme="1" tint="4.9989318521683403E-2"/>
      <name val="Calibri"/>
      <family val="2"/>
      <scheme val="minor"/>
    </font>
    <font>
      <sz val="18"/>
      <name val="Calibri"/>
      <family val="2"/>
    </font>
    <font>
      <sz val="11"/>
      <name val="Calibri"/>
      <family val="2"/>
    </font>
    <font>
      <b/>
      <sz val="12"/>
      <name val="Calibri"/>
      <family val="2"/>
    </font>
    <font>
      <sz val="12"/>
      <name val="Calibri"/>
      <family val="2"/>
    </font>
    <font>
      <b/>
      <sz val="10"/>
      <color rgb="FF0C0C0C"/>
      <name val="Arial"/>
      <family val="2"/>
    </font>
    <font>
      <sz val="12"/>
      <color rgb="FF000000"/>
      <name val="Calibri"/>
      <family val="2"/>
    </font>
    <font>
      <sz val="8"/>
      <name val="Calibri"/>
      <family val="2"/>
      <scheme val="minor"/>
    </font>
    <font>
      <sz val="11"/>
      <color rgb="FF000000"/>
      <name val="Arial"/>
      <family val="2"/>
    </font>
  </fonts>
  <fills count="9">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rgb="FF00B0F0"/>
        <bgColor indexed="64"/>
      </patternFill>
    </fill>
    <fill>
      <patternFill patternType="solid">
        <fgColor rgb="FF6699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auto="1"/>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9" fontId="36" fillId="0" borderId="0" applyFont="0" applyFill="0" applyBorder="0" applyAlignment="0" applyProtection="0"/>
    <xf numFmtId="165" fontId="36" fillId="0" borderId="0" applyFont="0" applyFill="0" applyBorder="0" applyAlignment="0" applyProtection="0"/>
  </cellStyleXfs>
  <cellXfs count="349">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7"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1" fontId="22" fillId="0" borderId="0" xfId="0" applyNumberFormat="1" applyFont="1" applyAlignment="1">
      <alignment horizontal="center" vertical="center" wrapText="1"/>
    </xf>
    <xf numFmtId="0" fontId="30" fillId="0" borderId="0" xfId="0" applyFont="1" applyAlignment="1">
      <alignment horizontal="center" vertical="center" wrapText="1"/>
    </xf>
    <xf numFmtId="0" fontId="19" fillId="3" borderId="1" xfId="0" applyFont="1" applyFill="1" applyBorder="1" applyAlignment="1">
      <alignment horizontal="left" vertical="center" wrapText="1"/>
    </xf>
    <xf numFmtId="0" fontId="30" fillId="0" borderId="0" xfId="0" applyFont="1" applyAlignment="1">
      <alignment horizontal="left" vertical="center" wrapText="1"/>
    </xf>
    <xf numFmtId="0" fontId="26" fillId="3" borderId="1" xfId="0" applyFont="1" applyFill="1" applyBorder="1" applyAlignment="1">
      <alignment horizontal="left" vertical="center" wrapText="1"/>
    </xf>
    <xf numFmtId="0" fontId="26"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42"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3" fillId="0" borderId="1" xfId="0" applyFont="1" applyBorder="1" applyAlignment="1">
      <alignment horizontal="left" vertical="center" wrapText="1"/>
    </xf>
    <xf numFmtId="0" fontId="12" fillId="0" borderId="1" xfId="4" applyFont="1" applyBorder="1" applyAlignment="1">
      <alignment horizontal="left" vertical="center" wrapText="1"/>
    </xf>
    <xf numFmtId="0" fontId="35" fillId="0" borderId="2" xfId="0" applyFont="1" applyBorder="1" applyAlignment="1">
      <alignment vertical="center" wrapText="1"/>
    </xf>
    <xf numFmtId="0" fontId="12" fillId="0" borderId="9" xfId="0" applyFont="1" applyBorder="1" applyAlignment="1">
      <alignment horizontal="center" vertical="center" wrapText="1"/>
    </xf>
    <xf numFmtId="0" fontId="8" fillId="6" borderId="2" xfId="0" applyFont="1" applyFill="1" applyBorder="1" applyAlignment="1">
      <alignment horizontal="center" vertical="center" textRotation="90" wrapText="1"/>
    </xf>
    <xf numFmtId="0" fontId="8" fillId="6" borderId="2" xfId="0" applyFont="1" applyFill="1" applyBorder="1" applyAlignment="1">
      <alignment horizontal="center" vertical="center" wrapText="1"/>
    </xf>
    <xf numFmtId="9" fontId="8" fillId="6"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14" fontId="24" fillId="6" borderId="2"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8" fillId="0" borderId="1" xfId="0" applyFont="1" applyBorder="1" applyAlignment="1">
      <alignment horizontal="left" vertical="center" wrapText="1"/>
    </xf>
    <xf numFmtId="0" fontId="30"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0" fontId="18" fillId="0" borderId="8" xfId="0" applyFont="1" applyBorder="1" applyAlignment="1">
      <alignment horizontal="center"/>
    </xf>
    <xf numFmtId="0" fontId="19" fillId="5"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2" fillId="3" borderId="12"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14" fontId="22" fillId="3" borderId="18"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2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0" fillId="0" borderId="7" xfId="0" applyFont="1" applyBorder="1" applyAlignment="1">
      <alignment horizontal="left"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20" fillId="0" borderId="1" xfId="0" applyFont="1" applyBorder="1" applyAlignment="1">
      <alignment horizontal="left"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37" fillId="0" borderId="10"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4" xfId="0" applyFont="1" applyBorder="1" applyAlignment="1">
      <alignment horizontal="left" vertical="center" wrapText="1"/>
    </xf>
    <xf numFmtId="0" fontId="39" fillId="0" borderId="4" xfId="0" applyFont="1" applyBorder="1" applyAlignment="1">
      <alignment horizontal="center" vertical="center" wrapText="1"/>
    </xf>
    <xf numFmtId="0" fontId="40" fillId="0" borderId="4" xfId="0" applyFont="1" applyBorder="1" applyAlignment="1">
      <alignment horizontal="center" vertical="center" wrapText="1"/>
    </xf>
    <xf numFmtId="14" fontId="37" fillId="0" borderId="4" xfId="0" applyNumberFormat="1" applyFont="1" applyBorder="1" applyAlignment="1">
      <alignment horizontal="center" vertical="center" wrapText="1"/>
    </xf>
    <xf numFmtId="0" fontId="37" fillId="0" borderId="19"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22" xfId="0" applyBorder="1"/>
    <xf numFmtId="0" fontId="0" fillId="0" borderId="22" xfId="0" applyBorder="1" applyAlignment="1">
      <alignment wrapText="1"/>
    </xf>
    <xf numFmtId="0" fontId="22" fillId="3" borderId="12" xfId="0" applyFont="1" applyFill="1" applyBorder="1" applyAlignment="1">
      <alignment horizontal="left" vertical="center" wrapText="1"/>
    </xf>
    <xf numFmtId="0" fontId="21" fillId="3" borderId="12" xfId="0" applyFont="1" applyFill="1" applyBorder="1" applyAlignment="1">
      <alignment horizontal="center" vertical="center" wrapText="1"/>
    </xf>
    <xf numFmtId="0" fontId="15" fillId="0" borderId="20" xfId="0" applyFont="1" applyBorder="1" applyAlignment="1">
      <alignment horizontal="center" vertical="center" wrapText="1"/>
    </xf>
    <xf numFmtId="0" fontId="41"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xf>
    <xf numFmtId="0" fontId="15" fillId="0" borderId="21"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4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41" fillId="0" borderId="1" xfId="0" applyFont="1" applyBorder="1" applyAlignment="1">
      <alignmen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2" xfId="0" applyBorder="1" applyAlignment="1">
      <alignment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43" fillId="0" borderId="1" xfId="0" applyFont="1" applyBorder="1" applyAlignment="1">
      <alignment horizontal="center" vertical="center" wrapText="1"/>
    </xf>
    <xf numFmtId="0" fontId="44" fillId="7" borderId="1" xfId="0" applyFont="1" applyFill="1" applyBorder="1" applyAlignment="1">
      <alignment horizontal="center" vertical="center"/>
    </xf>
    <xf numFmtId="0" fontId="44" fillId="0" borderId="1" xfId="0" applyFont="1" applyBorder="1" applyAlignment="1">
      <alignment horizontal="center" vertical="center"/>
    </xf>
    <xf numFmtId="0" fontId="43" fillId="0" borderId="20" xfId="0" applyFont="1" applyBorder="1" applyAlignment="1">
      <alignment horizontal="center" vertical="center"/>
    </xf>
    <xf numFmtId="0" fontId="45" fillId="7" borderId="20" xfId="0" applyFont="1" applyFill="1" applyBorder="1" applyAlignment="1">
      <alignment horizontal="center" vertical="center"/>
    </xf>
    <xf numFmtId="0" fontId="45" fillId="0" borderId="20" xfId="0" applyFont="1" applyBorder="1" applyAlignment="1">
      <alignment horizontal="center" vertical="center"/>
    </xf>
    <xf numFmtId="0" fontId="43" fillId="0" borderId="21" xfId="0" applyFont="1" applyBorder="1" applyAlignment="1">
      <alignment horizontal="center" vertical="center"/>
    </xf>
    <xf numFmtId="0" fontId="45" fillId="7" borderId="21" xfId="0" applyFont="1" applyFill="1" applyBorder="1" applyAlignment="1">
      <alignment horizontal="center" vertical="center"/>
    </xf>
    <xf numFmtId="0" fontId="45" fillId="0" borderId="21" xfId="0" applyFont="1" applyBorder="1" applyAlignment="1">
      <alignment horizontal="center" vertical="center"/>
    </xf>
    <xf numFmtId="0" fontId="43" fillId="0" borderId="1" xfId="0" applyFont="1" applyBorder="1" applyAlignment="1">
      <alignment horizontal="center" vertical="center"/>
    </xf>
    <xf numFmtId="0" fontId="45" fillId="7" borderId="1" xfId="0" applyFont="1" applyFill="1" applyBorder="1" applyAlignment="1">
      <alignment horizontal="center" vertical="center"/>
    </xf>
    <xf numFmtId="0" fontId="45" fillId="0" borderId="1" xfId="0" applyFont="1" applyBorder="1" applyAlignment="1">
      <alignment horizontal="center" vertical="center"/>
    </xf>
    <xf numFmtId="0" fontId="45" fillId="8" borderId="20" xfId="0" applyFont="1" applyFill="1" applyBorder="1" applyAlignment="1">
      <alignment horizontal="center" vertical="center"/>
    </xf>
    <xf numFmtId="0" fontId="45" fillId="8" borderId="21" xfId="0" applyFont="1" applyFill="1" applyBorder="1" applyAlignment="1">
      <alignment horizontal="center" vertical="center"/>
    </xf>
    <xf numFmtId="0" fontId="45" fillId="8" borderId="1" xfId="0" applyFont="1" applyFill="1" applyBorder="1" applyAlignment="1">
      <alignment horizontal="center" vertical="center"/>
    </xf>
    <xf numFmtId="0" fontId="46" fillId="0" borderId="1" xfId="0" applyFont="1" applyBorder="1"/>
    <xf numFmtId="0" fontId="43" fillId="0" borderId="1" xfId="0" applyFont="1" applyBorder="1" applyAlignment="1">
      <alignment horizontal="center" vertical="center"/>
    </xf>
    <xf numFmtId="0" fontId="45" fillId="8" borderId="1" xfId="0" applyFont="1" applyFill="1" applyBorder="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5" fillId="8" borderId="1" xfId="0" applyFont="1" applyFill="1" applyBorder="1" applyAlignment="1">
      <alignment horizontal="center"/>
    </xf>
    <xf numFmtId="0" fontId="45" fillId="0" borderId="1" xfId="0" applyFont="1" applyBorder="1" applyAlignment="1">
      <alignment horizontal="center"/>
    </xf>
    <xf numFmtId="0" fontId="46" fillId="0" borderId="22" xfId="0" applyFont="1" applyBorder="1" applyAlignment="1">
      <alignment horizontal="center" vertical="center"/>
    </xf>
    <xf numFmtId="0" fontId="45" fillId="8" borderId="22" xfId="0" applyFont="1" applyFill="1" applyBorder="1" applyAlignment="1">
      <alignment horizontal="center"/>
    </xf>
    <xf numFmtId="0" fontId="45" fillId="0" borderId="22" xfId="0" applyFont="1" applyBorder="1" applyAlignment="1">
      <alignment horizontal="center"/>
    </xf>
    <xf numFmtId="0" fontId="45" fillId="0" borderId="20" xfId="0" applyFont="1" applyBorder="1" applyAlignment="1">
      <alignment horizontal="center" vertical="center"/>
    </xf>
    <xf numFmtId="1" fontId="0" fillId="0" borderId="20" xfId="0" applyNumberFormat="1" applyBorder="1" applyAlignment="1">
      <alignment horizontal="center" vertical="center" wrapText="1"/>
    </xf>
    <xf numFmtId="1" fontId="0" fillId="0" borderId="21" xfId="0" applyNumberFormat="1" applyBorder="1" applyAlignment="1">
      <alignment horizontal="center" vertical="center" wrapText="1"/>
    </xf>
    <xf numFmtId="1" fontId="0" fillId="0" borderId="1" xfId="0" applyNumberFormat="1" applyBorder="1" applyAlignment="1">
      <alignment horizontal="center" vertical="center" wrapText="1"/>
    </xf>
    <xf numFmtId="0" fontId="42" fillId="0" borderId="1" xfId="0" applyFont="1" applyBorder="1"/>
    <xf numFmtId="1" fontId="47" fillId="0" borderId="1" xfId="0" applyNumberFormat="1" applyFont="1" applyBorder="1"/>
    <xf numFmtId="0" fontId="48" fillId="0" borderId="1" xfId="0" applyFont="1" applyBorder="1" applyAlignment="1">
      <alignment horizontal="center" vertical="center" wrapText="1"/>
    </xf>
    <xf numFmtId="1" fontId="49" fillId="0" borderId="1" xfId="0" applyNumberFormat="1" applyFont="1" applyBorder="1" applyAlignment="1">
      <alignment horizontal="center" vertical="center"/>
    </xf>
    <xf numFmtId="0" fontId="50" fillId="0" borderId="1" xfId="0" applyFont="1" applyBorder="1" applyAlignment="1">
      <alignment horizontal="center" vertical="center" wrapText="1"/>
    </xf>
    <xf numFmtId="0" fontId="47" fillId="0" borderId="1" xfId="0" applyFont="1" applyBorder="1"/>
    <xf numFmtId="0" fontId="51" fillId="0" borderId="1" xfId="0" applyFont="1" applyBorder="1" applyAlignment="1">
      <alignment vertical="center" wrapText="1"/>
    </xf>
    <xf numFmtId="1" fontId="39"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51" fillId="0" borderId="22" xfId="0" applyFont="1" applyBorder="1" applyAlignment="1">
      <alignment vertical="center" wrapText="1"/>
    </xf>
    <xf numFmtId="1" fontId="39" fillId="0" borderId="22" xfId="0" applyNumberFormat="1" applyFont="1" applyBorder="1" applyAlignment="1">
      <alignment horizontal="center" vertical="center" wrapText="1"/>
    </xf>
    <xf numFmtId="164" fontId="24" fillId="0" borderId="22" xfId="0" applyNumberFormat="1" applyFont="1" applyBorder="1" applyAlignment="1">
      <alignment horizontal="center" vertical="center" wrapText="1"/>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5" xfId="0" applyFont="1" applyBorder="1" applyAlignment="1">
      <alignment vertical="center" wrapText="1"/>
    </xf>
    <xf numFmtId="0" fontId="13" fillId="0" borderId="1" xfId="0" applyFont="1" applyBorder="1" applyAlignment="1">
      <alignment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2"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Border="1" applyAlignment="1">
      <alignment horizontal="left" vertical="center" wrapText="1"/>
    </xf>
    <xf numFmtId="0" fontId="24" fillId="0" borderId="2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0" xfId="0" applyFont="1" applyBorder="1" applyAlignment="1">
      <alignment horizontal="center" vertical="center" wrapText="1"/>
    </xf>
    <xf numFmtId="166" fontId="24" fillId="0" borderId="2" xfId="6" applyNumberFormat="1" applyFont="1" applyFill="1" applyBorder="1" applyAlignment="1">
      <alignment horizontal="right" vertical="center"/>
    </xf>
    <xf numFmtId="166" fontId="24" fillId="0" borderId="2" xfId="0" applyNumberFormat="1" applyFont="1" applyBorder="1" applyAlignment="1">
      <alignment horizontal="left" vertical="center" wrapText="1"/>
    </xf>
    <xf numFmtId="166" fontId="24" fillId="0" borderId="1" xfId="6" applyNumberFormat="1" applyFont="1" applyFill="1" applyBorder="1" applyAlignment="1">
      <alignment horizontal="right" vertical="center"/>
    </xf>
    <xf numFmtId="166" fontId="24" fillId="0" borderId="1" xfId="0" applyNumberFormat="1" applyFont="1" applyBorder="1" applyAlignment="1">
      <alignment horizontal="left" vertical="center" wrapText="1"/>
    </xf>
    <xf numFmtId="166" fontId="24" fillId="0" borderId="1" xfId="0" applyNumberFormat="1" applyFont="1" applyBorder="1" applyAlignment="1">
      <alignment horizontal="right" vertical="center" wrapText="1"/>
    </xf>
    <xf numFmtId="169" fontId="21" fillId="0" borderId="1" xfId="0" applyNumberFormat="1" applyFont="1" applyBorder="1" applyAlignment="1">
      <alignment vertical="center"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7" fillId="0" borderId="1" xfId="0" applyFont="1" applyBorder="1" applyAlignment="1">
      <alignment horizontal="left" vertical="center" wrapText="1"/>
    </xf>
    <xf numFmtId="0" fontId="7" fillId="0" borderId="20" xfId="0" applyFont="1" applyBorder="1" applyAlignment="1">
      <alignment horizontal="left" vertical="center" wrapText="1"/>
    </xf>
    <xf numFmtId="0" fontId="7" fillId="0" borderId="2" xfId="0" applyFont="1" applyBorder="1" applyAlignment="1">
      <alignment horizontal="left" vertical="center" wrapText="1"/>
    </xf>
    <xf numFmtId="0" fontId="13" fillId="0" borderId="20" xfId="0" applyFont="1" applyBorder="1" applyAlignment="1">
      <alignment horizontal="center" vertical="center" wrapText="1"/>
    </xf>
    <xf numFmtId="10" fontId="24" fillId="0" borderId="1" xfId="5" applyNumberFormat="1" applyFont="1" applyBorder="1" applyAlignment="1">
      <alignment horizontal="center" vertical="center" wrapText="1"/>
    </xf>
    <xf numFmtId="10" fontId="24" fillId="0" borderId="20" xfId="5" applyNumberFormat="1" applyFont="1" applyBorder="1" applyAlignment="1">
      <alignment horizontal="center" vertical="center" wrapText="1"/>
    </xf>
    <xf numFmtId="10" fontId="24" fillId="0" borderId="2" xfId="5" applyNumberFormat="1" applyFont="1" applyBorder="1" applyAlignment="1">
      <alignment horizontal="center" vertical="center" wrapText="1"/>
    </xf>
    <xf numFmtId="10" fontId="0" fillId="0" borderId="1" xfId="5" applyNumberFormat="1" applyFont="1" applyBorder="1" applyAlignment="1">
      <alignment horizontal="center" vertical="center"/>
    </xf>
    <xf numFmtId="10" fontId="0" fillId="0" borderId="1" xfId="5" applyNumberFormat="1" applyFont="1" applyBorder="1" applyAlignment="1">
      <alignment horizontal="center" vertical="center"/>
    </xf>
    <xf numFmtId="10" fontId="24" fillId="0" borderId="1" xfId="5" applyNumberFormat="1" applyFont="1" applyBorder="1" applyAlignment="1">
      <alignment horizontal="center" vertical="center" wrapText="1"/>
    </xf>
    <xf numFmtId="10" fontId="24"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41" fillId="0" borderId="20" xfId="0" applyFont="1" applyBorder="1" applyAlignment="1">
      <alignment horizontal="center" vertical="center" wrapText="1"/>
    </xf>
    <xf numFmtId="0" fontId="41" fillId="0" borderId="20" xfId="0" applyFont="1" applyBorder="1" applyAlignment="1">
      <alignment horizontal="center" vertical="center"/>
    </xf>
    <xf numFmtId="0" fontId="23" fillId="0" borderId="20" xfId="0" applyFont="1" applyBorder="1" applyAlignment="1">
      <alignment horizontal="center" vertical="center"/>
    </xf>
    <xf numFmtId="0" fontId="43" fillId="0" borderId="20" xfId="0" applyFont="1" applyBorder="1" applyAlignment="1">
      <alignment horizontal="center" vertical="center"/>
    </xf>
    <xf numFmtId="0" fontId="45" fillId="7" borderId="20" xfId="0" applyFont="1" applyFill="1" applyBorder="1" applyAlignment="1">
      <alignment horizontal="center" vertical="center"/>
    </xf>
    <xf numFmtId="0" fontId="24" fillId="0" borderId="20" xfId="0" applyFont="1" applyBorder="1" applyAlignment="1">
      <alignment vertical="center" wrapText="1"/>
    </xf>
    <xf numFmtId="14" fontId="21" fillId="0" borderId="20" xfId="0" applyNumberFormat="1"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24" xfId="0" applyFont="1" applyFill="1" applyBorder="1" applyAlignment="1">
      <alignment horizontal="left" vertical="center" wrapText="1"/>
    </xf>
    <xf numFmtId="0" fontId="24" fillId="0" borderId="1" xfId="0" applyFont="1" applyFill="1" applyBorder="1" applyAlignment="1">
      <alignment vertical="center" wrapText="1"/>
    </xf>
    <xf numFmtId="0" fontId="24" fillId="0" borderId="25"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10" fontId="24" fillId="0" borderId="20" xfId="0" applyNumberFormat="1" applyFont="1" applyBorder="1" applyAlignment="1">
      <alignment horizontal="center" vertical="center" wrapText="1"/>
    </xf>
    <xf numFmtId="10" fontId="24" fillId="0" borderId="2" xfId="0" applyNumberFormat="1"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 xfId="0" applyFont="1" applyBorder="1" applyAlignment="1">
      <alignment horizontal="center" vertical="center" wrapText="1"/>
    </xf>
    <xf numFmtId="169" fontId="53" fillId="0" borderId="20" xfId="0" applyNumberFormat="1" applyFont="1" applyBorder="1" applyAlignment="1">
      <alignment horizontal="right" vertical="center" wrapText="1"/>
    </xf>
    <xf numFmtId="166" fontId="24" fillId="0" borderId="20" xfId="0" applyNumberFormat="1" applyFont="1" applyBorder="1" applyAlignment="1">
      <alignment horizontal="left" vertical="center" wrapText="1"/>
    </xf>
    <xf numFmtId="169" fontId="53" fillId="0" borderId="1" xfId="0" applyNumberFormat="1" applyFont="1" applyBorder="1" applyAlignment="1">
      <alignment horizontal="right" vertical="center"/>
    </xf>
    <xf numFmtId="169" fontId="53" fillId="0" borderId="1" xfId="0" applyNumberFormat="1" applyFont="1" applyBorder="1" applyAlignment="1">
      <alignment horizontal="right" vertical="center" wrapText="1"/>
    </xf>
    <xf numFmtId="0" fontId="13" fillId="0" borderId="20" xfId="0" applyFont="1" applyBorder="1" applyAlignment="1">
      <alignment vertical="center" wrapText="1"/>
    </xf>
    <xf numFmtId="0" fontId="7" fillId="0" borderId="20" xfId="0" applyFont="1" applyBorder="1" applyAlignment="1">
      <alignment vertical="center" wrapText="1"/>
    </xf>
    <xf numFmtId="0" fontId="7" fillId="0" borderId="20"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24" fillId="0" borderId="1" xfId="0" applyFont="1" applyFill="1" applyBorder="1" applyAlignment="1">
      <alignment horizontal="left"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pplyAlignment="1">
      <alignment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10" fontId="24" fillId="0" borderId="1" xfId="5" applyNumberFormat="1" applyFont="1" applyFill="1" applyBorder="1" applyAlignment="1">
      <alignment horizontal="center" vertical="center" wrapText="1"/>
    </xf>
    <xf numFmtId="10" fontId="24" fillId="0" borderId="20" xfId="0" applyNumberFormat="1" applyFont="1" applyFill="1" applyBorder="1" applyAlignment="1">
      <alignment horizontal="center" vertical="center" wrapText="1"/>
    </xf>
    <xf numFmtId="10" fontId="24" fillId="0" borderId="2" xfId="0" applyNumberFormat="1" applyFont="1" applyFill="1" applyBorder="1" applyAlignment="1">
      <alignment horizontal="center" vertical="center" wrapText="1"/>
    </xf>
    <xf numFmtId="10" fontId="24" fillId="0" borderId="1" xfId="0" applyNumberFormat="1" applyFont="1" applyFill="1" applyBorder="1" applyAlignment="1">
      <alignment horizontal="center" vertical="center" wrapText="1"/>
    </xf>
    <xf numFmtId="166" fontId="24" fillId="0" borderId="1" xfId="6" applyNumberFormat="1" applyFont="1" applyFill="1" applyBorder="1" applyAlignment="1">
      <alignment horizontal="left" vertical="center" wrapText="1"/>
    </xf>
    <xf numFmtId="0" fontId="21" fillId="0"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4" fillId="0" borderId="20" xfId="0" applyFont="1" applyFill="1" applyBorder="1" applyAlignment="1">
      <alignment horizontal="left" vertical="center" wrapText="1"/>
    </xf>
    <xf numFmtId="10" fontId="24" fillId="0" borderId="20" xfId="0" applyNumberFormat="1" applyFont="1" applyFill="1" applyBorder="1" applyAlignment="1">
      <alignment horizontal="center" vertical="center" wrapText="1"/>
    </xf>
    <xf numFmtId="14" fontId="21" fillId="0" borderId="20" xfId="0" applyNumberFormat="1" applyFont="1" applyFill="1" applyBorder="1" applyAlignment="1">
      <alignment horizontal="center" vertical="center" wrapText="1"/>
    </xf>
    <xf numFmtId="0" fontId="45" fillId="8" borderId="20" xfId="0" applyFont="1" applyFill="1" applyBorder="1" applyAlignment="1">
      <alignment horizontal="center" vertical="center"/>
    </xf>
    <xf numFmtId="0" fontId="21" fillId="0" borderId="21" xfId="0" applyFont="1" applyFill="1" applyBorder="1" applyAlignment="1">
      <alignment horizontal="center" vertical="center" wrapText="1"/>
    </xf>
    <xf numFmtId="0" fontId="24" fillId="0" borderId="20" xfId="0" applyFont="1" applyFill="1" applyBorder="1" applyAlignment="1">
      <alignment vertical="center" wrapText="1"/>
    </xf>
    <xf numFmtId="0" fontId="21" fillId="0" borderId="2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2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0" xfId="0" applyFont="1" applyBorder="1" applyAlignment="1">
      <alignment horizontal="left" vertical="center" wrapText="1"/>
    </xf>
    <xf numFmtId="0" fontId="13"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21" fillId="0" borderId="0" xfId="0" applyFont="1" applyAlignment="1">
      <alignment horizontal="left" vertical="center" wrapText="1"/>
    </xf>
    <xf numFmtId="0" fontId="21" fillId="0" borderId="1" xfId="0" applyFont="1" applyBorder="1" applyAlignment="1">
      <alignment horizontal="center" vertical="center"/>
    </xf>
    <xf numFmtId="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xf numFmtId="0" fontId="22" fillId="0" borderId="27"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 xfId="0" applyFont="1" applyBorder="1" applyAlignment="1">
      <alignment wrapText="1"/>
    </xf>
    <xf numFmtId="0" fontId="21" fillId="0" borderId="22" xfId="0" applyFont="1" applyBorder="1" applyAlignment="1">
      <alignment vertical="center" wrapText="1"/>
    </xf>
    <xf numFmtId="0" fontId="21" fillId="0" borderId="22" xfId="0" applyFont="1" applyBorder="1" applyAlignment="1">
      <alignment horizontal="center" vertical="center"/>
    </xf>
    <xf numFmtId="0" fontId="21" fillId="0" borderId="22" xfId="0" applyFont="1" applyBorder="1" applyAlignment="1">
      <alignment horizontal="center" vertical="center" wrapText="1"/>
    </xf>
    <xf numFmtId="42" fontId="21" fillId="0" borderId="22" xfId="0" applyNumberFormat="1" applyFont="1" applyBorder="1" applyAlignment="1">
      <alignment horizontal="center" vertical="center" wrapText="1"/>
    </xf>
    <xf numFmtId="1" fontId="21" fillId="0" borderId="22" xfId="0" applyNumberFormat="1" applyFont="1" applyBorder="1" applyAlignment="1">
      <alignment horizontal="center" vertical="center"/>
    </xf>
    <xf numFmtId="0" fontId="21" fillId="0" borderId="22" xfId="0" applyFont="1" applyBorder="1"/>
    <xf numFmtId="0" fontId="21" fillId="0" borderId="28"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0" xfId="0" applyFont="1" applyBorder="1" applyAlignment="1">
      <alignment horizontal="center" vertical="center" wrapText="1"/>
    </xf>
    <xf numFmtId="0" fontId="41" fillId="0" borderId="29" xfId="0" applyFont="1" applyBorder="1" applyAlignment="1">
      <alignment horizontal="center" vertical="center" wrapText="1"/>
    </xf>
    <xf numFmtId="0" fontId="13" fillId="0" borderId="0" xfId="0" applyFont="1" applyBorder="1" applyAlignment="1">
      <alignment vertical="center" wrapText="1"/>
    </xf>
    <xf numFmtId="0" fontId="13" fillId="0" borderId="30" xfId="0" applyFont="1" applyBorder="1" applyAlignment="1">
      <alignment horizontal="justify" vertical="center" wrapText="1"/>
    </xf>
    <xf numFmtId="1" fontId="0" fillId="0" borderId="0" xfId="0" applyNumberFormat="1" applyBorder="1" applyAlignment="1">
      <alignment horizontal="center" vertical="center" wrapText="1"/>
    </xf>
    <xf numFmtId="1" fontId="13" fillId="0" borderId="0" xfId="0" applyNumberFormat="1" applyFont="1" applyBorder="1" applyAlignment="1">
      <alignment horizontal="center" vertical="center" wrapText="1"/>
    </xf>
    <xf numFmtId="0" fontId="13" fillId="0" borderId="31" xfId="0" applyFont="1" applyBorder="1" applyAlignment="1">
      <alignment horizontal="justify" vertical="center" wrapText="1"/>
    </xf>
    <xf numFmtId="1" fontId="0" fillId="0" borderId="0" xfId="0" applyNumberForma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13" fillId="0" borderId="32" xfId="0" applyFont="1" applyBorder="1" applyAlignment="1">
      <alignment horizontal="justify" vertical="center" wrapText="1"/>
    </xf>
    <xf numFmtId="0" fontId="0" fillId="0" borderId="29" xfId="0" applyBorder="1"/>
    <xf numFmtId="0" fontId="0" fillId="0" borderId="33" xfId="0" applyBorder="1"/>
    <xf numFmtId="1" fontId="0" fillId="0" borderId="26" xfId="0" applyNumberFormat="1" applyBorder="1" applyAlignment="1">
      <alignment horizontal="center" vertical="center" wrapText="1"/>
    </xf>
    <xf numFmtId="1" fontId="13" fillId="0" borderId="26" xfId="0" applyNumberFormat="1" applyFont="1" applyBorder="1" applyAlignment="1">
      <alignment horizontal="center" vertical="center" wrapText="1"/>
    </xf>
    <xf numFmtId="0" fontId="8" fillId="6" borderId="34" xfId="0" applyFont="1" applyFill="1" applyBorder="1" applyAlignment="1">
      <alignment horizontal="center" vertical="center" textRotation="90" wrapText="1"/>
    </xf>
    <xf numFmtId="0" fontId="8" fillId="6" borderId="32" xfId="0" applyFont="1" applyFill="1" applyBorder="1" applyAlignment="1">
      <alignment horizontal="left" vertical="center" wrapText="1"/>
    </xf>
  </cellXfs>
  <cellStyles count="7">
    <cellStyle name="BodyStyle" xfId="2" xr:uid="{00000000-0005-0000-0000-000000000000}"/>
    <cellStyle name="HeaderStyle" xfId="1" xr:uid="{00000000-0005-0000-0000-000001000000}"/>
    <cellStyle name="Moneda 2" xfId="6" xr:uid="{AD583D6E-AB22-4D93-B051-EA5F8D988113}"/>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55" zoomScale="80" zoomScaleNormal="80" workbookViewId="0">
      <selection activeCell="B56" sqref="B56:H56"/>
    </sheetView>
  </sheetViews>
  <sheetFormatPr baseColWidth="10" defaultColWidth="10.90625" defaultRowHeight="15.5" x14ac:dyDescent="0.35"/>
  <cols>
    <col min="1" max="1" width="26.6328125" style="28" customWidth="1"/>
    <col min="2" max="2" width="10.90625" style="5"/>
    <col min="3" max="3" width="28.54296875" style="5" customWidth="1"/>
    <col min="4" max="4" width="21.54296875" style="5" customWidth="1"/>
    <col min="5" max="5" width="19.36328125" style="5" customWidth="1"/>
    <col min="6" max="6" width="27.54296875" style="5" customWidth="1"/>
    <col min="7" max="7" width="17.08984375" style="5" customWidth="1"/>
    <col min="8" max="8" width="27.453125" style="5" customWidth="1"/>
    <col min="9" max="9" width="15.7265625" style="5" customWidth="1"/>
    <col min="10" max="10" width="17.7265625" style="5" customWidth="1"/>
    <col min="11" max="11" width="19.36328125" style="5" customWidth="1"/>
    <col min="12" max="12" width="25.453125" style="5" customWidth="1"/>
    <col min="13" max="13" width="20.7265625" style="5" customWidth="1"/>
    <col min="14" max="15" width="10.90625" style="5"/>
    <col min="16" max="16" width="16.6328125" style="5" customWidth="1"/>
    <col min="17" max="17" width="20.54296875" style="5" customWidth="1"/>
    <col min="18" max="18" width="18.7265625" style="5" customWidth="1"/>
    <col min="19" max="19" width="22.90625" style="5" customWidth="1"/>
    <col min="20" max="20" width="22.1796875" style="5" customWidth="1"/>
    <col min="21" max="21" width="25.54296875" style="5" customWidth="1"/>
    <col min="22" max="22" width="21.08984375" style="5" customWidth="1"/>
    <col min="23" max="23" width="19.08984375" style="5" customWidth="1"/>
    <col min="24" max="24" width="17.453125" style="5" customWidth="1"/>
    <col min="25" max="25" width="16.54296875" style="5" customWidth="1"/>
    <col min="26" max="26" width="16.36328125" style="5" customWidth="1"/>
    <col min="27" max="27" width="28.6328125" style="5" customWidth="1"/>
    <col min="28" max="28" width="19.54296875" style="5" customWidth="1"/>
    <col min="29" max="29" width="21.08984375" style="5" customWidth="1"/>
    <col min="30" max="30" width="21.6328125" style="5" customWidth="1"/>
    <col min="31" max="31" width="25.54296875" style="5" customWidth="1"/>
    <col min="32" max="32" width="22.36328125" style="5" customWidth="1"/>
    <col min="33" max="33" width="29.7265625" style="5" customWidth="1"/>
    <col min="34" max="34" width="18.7265625" style="5" customWidth="1"/>
    <col min="35" max="35" width="18.26953125" style="5" customWidth="1"/>
    <col min="36" max="36" width="22.36328125" style="5" customWidth="1"/>
    <col min="37" max="16384" width="10.90625" style="5"/>
  </cols>
  <sheetData>
    <row r="1" spans="1:50" ht="54.75" customHeight="1" x14ac:dyDescent="0.35">
      <c r="A1" s="54" t="s">
        <v>155</v>
      </c>
      <c r="B1" s="54"/>
      <c r="C1" s="54"/>
      <c r="D1" s="54"/>
      <c r="E1" s="54"/>
      <c r="F1" s="54"/>
      <c r="G1" s="54"/>
      <c r="H1" s="54"/>
    </row>
    <row r="2" spans="1:50" ht="21" x14ac:dyDescent="0.35">
      <c r="A2" s="25"/>
      <c r="B2" s="23"/>
      <c r="C2" s="23"/>
      <c r="D2" s="23"/>
      <c r="E2" s="23"/>
      <c r="F2" s="23"/>
      <c r="G2" s="23"/>
      <c r="H2" s="23"/>
    </row>
    <row r="3" spans="1:50" ht="33" customHeight="1" x14ac:dyDescent="0.35">
      <c r="A3" s="55" t="s">
        <v>66</v>
      </c>
      <c r="B3" s="55"/>
      <c r="C3" s="55"/>
      <c r="D3" s="55"/>
      <c r="E3" s="55"/>
      <c r="F3" s="55"/>
      <c r="G3" s="55"/>
      <c r="H3" s="55"/>
      <c r="I3" s="10"/>
      <c r="J3" s="10"/>
      <c r="K3" s="10"/>
      <c r="L3" s="10"/>
      <c r="M3" s="10"/>
      <c r="N3" s="10"/>
      <c r="O3" s="10"/>
      <c r="P3" s="10"/>
      <c r="Q3" s="10"/>
      <c r="R3" s="10"/>
      <c r="S3" s="10"/>
      <c r="T3" s="10"/>
      <c r="U3" s="10"/>
      <c r="V3" s="10"/>
      <c r="W3" s="10"/>
      <c r="X3" s="10"/>
      <c r="Y3" s="10"/>
      <c r="Z3" s="10"/>
      <c r="AA3" s="11"/>
      <c r="AB3" s="11"/>
      <c r="AC3" s="11"/>
      <c r="AD3" s="11"/>
      <c r="AE3" s="11"/>
      <c r="AF3" s="11"/>
      <c r="AG3" s="12"/>
      <c r="AH3" s="12"/>
      <c r="AI3" s="12"/>
      <c r="AJ3" s="12"/>
      <c r="AK3" s="12"/>
      <c r="AL3" s="12"/>
      <c r="AM3" s="12"/>
      <c r="AN3" s="12"/>
      <c r="AO3" s="12"/>
      <c r="AP3" s="12"/>
      <c r="AQ3" s="10"/>
      <c r="AR3" s="10"/>
      <c r="AS3" s="10"/>
      <c r="AT3" s="10"/>
      <c r="AU3" s="10"/>
      <c r="AV3" s="10"/>
      <c r="AW3" s="13"/>
      <c r="AX3" s="13"/>
    </row>
    <row r="4" spans="1:50" ht="48" customHeight="1" x14ac:dyDescent="0.35">
      <c r="A4" s="24" t="s">
        <v>71</v>
      </c>
      <c r="B4" s="53" t="s">
        <v>72</v>
      </c>
      <c r="C4" s="53"/>
      <c r="D4" s="53"/>
      <c r="E4" s="53"/>
      <c r="F4" s="53"/>
      <c r="G4" s="53"/>
      <c r="H4" s="53"/>
    </row>
    <row r="5" spans="1:50" ht="31.5" customHeight="1" x14ac:dyDescent="0.35">
      <c r="A5" s="14" t="s">
        <v>1</v>
      </c>
      <c r="B5" s="53" t="s">
        <v>73</v>
      </c>
      <c r="C5" s="53"/>
      <c r="D5" s="53"/>
      <c r="E5" s="53"/>
      <c r="F5" s="53"/>
      <c r="G5" s="53"/>
      <c r="H5" s="53"/>
    </row>
    <row r="6" spans="1:50" ht="40.5" customHeight="1" x14ac:dyDescent="0.35">
      <c r="A6" s="24" t="s">
        <v>2</v>
      </c>
      <c r="B6" s="53" t="s">
        <v>74</v>
      </c>
      <c r="C6" s="53"/>
      <c r="D6" s="53"/>
      <c r="E6" s="53"/>
      <c r="F6" s="53"/>
      <c r="G6" s="53"/>
      <c r="H6" s="53"/>
    </row>
    <row r="7" spans="1:50" ht="41.15" customHeight="1" x14ac:dyDescent="0.35">
      <c r="A7" s="14" t="s">
        <v>3</v>
      </c>
      <c r="B7" s="53" t="s">
        <v>75</v>
      </c>
      <c r="C7" s="53"/>
      <c r="D7" s="53"/>
      <c r="E7" s="53"/>
      <c r="F7" s="53"/>
      <c r="G7" s="53"/>
      <c r="H7" s="53"/>
    </row>
    <row r="8" spans="1:50" ht="31" x14ac:dyDescent="0.35">
      <c r="A8" s="14" t="s">
        <v>4</v>
      </c>
      <c r="B8" s="53" t="s">
        <v>76</v>
      </c>
      <c r="C8" s="53"/>
      <c r="D8" s="53"/>
      <c r="E8" s="53"/>
      <c r="F8" s="53"/>
      <c r="G8" s="53"/>
      <c r="H8" s="53"/>
    </row>
    <row r="9" spans="1:50" ht="31" x14ac:dyDescent="0.35">
      <c r="A9" s="14" t="s">
        <v>63</v>
      </c>
      <c r="B9" s="53" t="s">
        <v>77</v>
      </c>
      <c r="C9" s="53"/>
      <c r="D9" s="53"/>
      <c r="E9" s="53"/>
      <c r="F9" s="53"/>
      <c r="G9" s="53"/>
      <c r="H9" s="53"/>
    </row>
    <row r="10" spans="1:50" ht="31" x14ac:dyDescent="0.35">
      <c r="A10" s="24" t="s">
        <v>65</v>
      </c>
      <c r="B10" s="53" t="s">
        <v>78</v>
      </c>
      <c r="C10" s="53"/>
      <c r="D10" s="53"/>
      <c r="E10" s="53"/>
      <c r="F10" s="53"/>
      <c r="G10" s="53"/>
      <c r="H10" s="53"/>
    </row>
    <row r="11" spans="1:50" ht="31" x14ac:dyDescent="0.35">
      <c r="A11" s="24" t="s">
        <v>64</v>
      </c>
      <c r="B11" s="53" t="s">
        <v>79</v>
      </c>
      <c r="C11" s="53"/>
      <c r="D11" s="53"/>
      <c r="E11" s="53"/>
      <c r="F11" s="53"/>
      <c r="G11" s="53"/>
      <c r="H11" s="53"/>
    </row>
    <row r="12" spans="1:50" ht="31" x14ac:dyDescent="0.35">
      <c r="A12" s="24" t="s">
        <v>154</v>
      </c>
      <c r="B12" s="53" t="s">
        <v>80</v>
      </c>
      <c r="C12" s="53"/>
      <c r="D12" s="53"/>
      <c r="E12" s="53"/>
      <c r="F12" s="53"/>
      <c r="G12" s="53"/>
      <c r="H12" s="53"/>
    </row>
    <row r="13" spans="1:50" ht="58.5" customHeight="1" x14ac:dyDescent="0.35">
      <c r="A13" s="14" t="s">
        <v>81</v>
      </c>
      <c r="B13" s="53" t="s">
        <v>82</v>
      </c>
      <c r="C13" s="53"/>
      <c r="D13" s="53"/>
      <c r="E13" s="53"/>
      <c r="F13" s="53"/>
      <c r="G13" s="53"/>
      <c r="H13" s="53"/>
    </row>
    <row r="14" spans="1:50" ht="31" x14ac:dyDescent="0.35">
      <c r="A14" s="14" t="s">
        <v>6</v>
      </c>
      <c r="B14" s="53" t="s">
        <v>83</v>
      </c>
      <c r="C14" s="53"/>
      <c r="D14" s="53"/>
      <c r="E14" s="53"/>
      <c r="F14" s="53"/>
      <c r="G14" s="53"/>
      <c r="H14" s="53"/>
    </row>
    <row r="15" spans="1:50" ht="31" x14ac:dyDescent="0.35">
      <c r="A15" s="14" t="s">
        <v>7</v>
      </c>
      <c r="B15" s="53" t="s">
        <v>84</v>
      </c>
      <c r="C15" s="53"/>
      <c r="D15" s="53"/>
      <c r="E15" s="53"/>
      <c r="F15" s="53"/>
      <c r="G15" s="53"/>
      <c r="H15" s="53"/>
    </row>
    <row r="16" spans="1:50" ht="45" customHeight="1" x14ac:dyDescent="0.35">
      <c r="A16" s="14" t="s">
        <v>8</v>
      </c>
      <c r="B16" s="53" t="s">
        <v>85</v>
      </c>
      <c r="C16" s="53"/>
      <c r="D16" s="53"/>
      <c r="E16" s="53"/>
      <c r="F16" s="53"/>
      <c r="G16" s="53"/>
      <c r="H16" s="53"/>
    </row>
    <row r="17" spans="1:8" ht="31" x14ac:dyDescent="0.35">
      <c r="A17" s="14" t="s">
        <v>9</v>
      </c>
      <c r="B17" s="53" t="s">
        <v>86</v>
      </c>
      <c r="C17" s="53"/>
      <c r="D17" s="53"/>
      <c r="E17" s="53"/>
      <c r="F17" s="53"/>
      <c r="G17" s="53"/>
      <c r="H17" s="53"/>
    </row>
    <row r="18" spans="1:8" ht="31" x14ac:dyDescent="0.35">
      <c r="A18" s="24" t="s">
        <v>87</v>
      </c>
      <c r="B18" s="53" t="s">
        <v>88</v>
      </c>
      <c r="C18" s="53"/>
      <c r="D18" s="53"/>
      <c r="E18" s="53"/>
      <c r="F18" s="53"/>
      <c r="G18" s="53"/>
      <c r="H18" s="53"/>
    </row>
    <row r="19" spans="1:8" ht="60" customHeight="1" x14ac:dyDescent="0.35">
      <c r="A19" s="24" t="s">
        <v>10</v>
      </c>
      <c r="B19" s="53" t="s">
        <v>89</v>
      </c>
      <c r="C19" s="53"/>
      <c r="D19" s="53"/>
      <c r="E19" s="53"/>
      <c r="F19" s="53"/>
      <c r="G19" s="53"/>
      <c r="H19" s="53"/>
    </row>
    <row r="20" spans="1:8" ht="31" x14ac:dyDescent="0.35">
      <c r="A20" s="14" t="s">
        <v>11</v>
      </c>
      <c r="B20" s="53" t="s">
        <v>90</v>
      </c>
      <c r="C20" s="53"/>
      <c r="D20" s="53"/>
      <c r="E20" s="53"/>
      <c r="F20" s="53"/>
      <c r="G20" s="53"/>
      <c r="H20" s="53"/>
    </row>
    <row r="21" spans="1:8" ht="31" x14ac:dyDescent="0.35">
      <c r="A21" s="14" t="s">
        <v>152</v>
      </c>
      <c r="B21" s="53" t="s">
        <v>91</v>
      </c>
      <c r="C21" s="53"/>
      <c r="D21" s="53"/>
      <c r="E21" s="53"/>
      <c r="F21" s="53"/>
      <c r="G21" s="53"/>
      <c r="H21" s="53"/>
    </row>
    <row r="22" spans="1:8" ht="31" x14ac:dyDescent="0.35">
      <c r="A22" s="14" t="s">
        <v>153</v>
      </c>
      <c r="B22" s="53" t="s">
        <v>92</v>
      </c>
      <c r="C22" s="53"/>
      <c r="D22" s="53"/>
      <c r="E22" s="53"/>
      <c r="F22" s="53"/>
      <c r="G22" s="53"/>
      <c r="H22" s="53"/>
    </row>
    <row r="23" spans="1:8" x14ac:dyDescent="0.35">
      <c r="A23" s="56"/>
      <c r="B23" s="57"/>
      <c r="C23" s="57"/>
      <c r="D23" s="57"/>
      <c r="E23" s="57"/>
      <c r="F23" s="57"/>
      <c r="G23" s="57"/>
      <c r="H23" s="57"/>
    </row>
    <row r="24" spans="1:8" ht="33" customHeight="1" x14ac:dyDescent="0.35">
      <c r="A24" s="55" t="s">
        <v>93</v>
      </c>
      <c r="B24" s="55"/>
      <c r="C24" s="55"/>
      <c r="D24" s="55"/>
      <c r="E24" s="55"/>
      <c r="F24" s="55"/>
      <c r="G24" s="55"/>
      <c r="H24" s="55"/>
    </row>
    <row r="25" spans="1:8" ht="102" customHeight="1" x14ac:dyDescent="0.35">
      <c r="A25" s="59" t="s">
        <v>94</v>
      </c>
      <c r="B25" s="59"/>
      <c r="C25" s="59"/>
      <c r="D25" s="59"/>
      <c r="E25" s="59"/>
      <c r="F25" s="59"/>
      <c r="G25" s="59"/>
      <c r="H25" s="59"/>
    </row>
    <row r="26" spans="1:8" ht="148" customHeight="1" x14ac:dyDescent="0.35">
      <c r="A26" s="24" t="s">
        <v>95</v>
      </c>
      <c r="B26" s="53" t="s">
        <v>96</v>
      </c>
      <c r="C26" s="53"/>
      <c r="D26" s="53"/>
      <c r="E26" s="53"/>
      <c r="F26" s="53"/>
      <c r="G26" s="53"/>
      <c r="H26" s="53"/>
    </row>
    <row r="27" spans="1:8" ht="59.5" customHeight="1" x14ac:dyDescent="0.35">
      <c r="A27" s="24" t="s">
        <v>97</v>
      </c>
      <c r="B27" s="53" t="s">
        <v>98</v>
      </c>
      <c r="C27" s="53"/>
      <c r="D27" s="53"/>
      <c r="E27" s="53"/>
      <c r="F27" s="53"/>
      <c r="G27" s="53"/>
      <c r="H27" s="53"/>
    </row>
    <row r="28" spans="1:8" ht="42" customHeight="1" x14ac:dyDescent="0.35">
      <c r="A28" s="24" t="s">
        <v>99</v>
      </c>
      <c r="B28" s="53" t="s">
        <v>100</v>
      </c>
      <c r="C28" s="53"/>
      <c r="D28" s="53"/>
      <c r="E28" s="53"/>
      <c r="F28" s="53"/>
      <c r="G28" s="53"/>
      <c r="H28" s="53"/>
    </row>
    <row r="29" spans="1:8" ht="28.5" customHeight="1" x14ac:dyDescent="0.35">
      <c r="A29" s="24" t="s">
        <v>101</v>
      </c>
      <c r="B29" s="53" t="s">
        <v>102</v>
      </c>
      <c r="C29" s="53"/>
      <c r="D29" s="53"/>
      <c r="E29" s="53"/>
      <c r="F29" s="53"/>
      <c r="G29" s="53"/>
      <c r="H29" s="53"/>
    </row>
    <row r="30" spans="1:8" x14ac:dyDescent="0.35">
      <c r="A30" s="58"/>
      <c r="B30" s="58"/>
      <c r="C30" s="58"/>
      <c r="D30" s="58"/>
      <c r="E30" s="58"/>
      <c r="F30" s="58"/>
      <c r="G30" s="58"/>
      <c r="H30" s="58"/>
    </row>
    <row r="31" spans="1:8" ht="33" customHeight="1" x14ac:dyDescent="0.35">
      <c r="A31" s="55" t="s">
        <v>103</v>
      </c>
      <c r="B31" s="55"/>
      <c r="C31" s="55"/>
      <c r="D31" s="55"/>
      <c r="E31" s="55"/>
      <c r="F31" s="55"/>
      <c r="G31" s="55"/>
      <c r="H31" s="55"/>
    </row>
    <row r="32" spans="1:8" ht="42" customHeight="1" x14ac:dyDescent="0.35">
      <c r="A32" s="14" t="s">
        <v>12</v>
      </c>
      <c r="B32" s="66" t="s">
        <v>104</v>
      </c>
      <c r="C32" s="67"/>
      <c r="D32" s="67"/>
      <c r="E32" s="67"/>
      <c r="F32" s="67"/>
      <c r="G32" s="67"/>
      <c r="H32" s="68"/>
    </row>
    <row r="33" spans="1:8" ht="43.5" customHeight="1" x14ac:dyDescent="0.35">
      <c r="A33" s="14" t="s">
        <v>13</v>
      </c>
      <c r="B33" s="66" t="s">
        <v>105</v>
      </c>
      <c r="C33" s="67"/>
      <c r="D33" s="67"/>
      <c r="E33" s="67"/>
      <c r="F33" s="67"/>
      <c r="G33" s="67"/>
      <c r="H33" s="68"/>
    </row>
    <row r="34" spans="1:8" ht="40.5" customHeight="1" x14ac:dyDescent="0.35">
      <c r="A34" s="14" t="s">
        <v>14</v>
      </c>
      <c r="B34" s="66" t="s">
        <v>106</v>
      </c>
      <c r="C34" s="67"/>
      <c r="D34" s="67"/>
      <c r="E34" s="67"/>
      <c r="F34" s="67"/>
      <c r="G34" s="67"/>
      <c r="H34" s="68"/>
    </row>
    <row r="35" spans="1:8" ht="75.75" customHeight="1" x14ac:dyDescent="0.35">
      <c r="A35" s="26" t="s">
        <v>107</v>
      </c>
      <c r="B35" s="63" t="s">
        <v>108</v>
      </c>
      <c r="C35" s="64"/>
      <c r="D35" s="64"/>
      <c r="E35" s="64"/>
      <c r="F35" s="64"/>
      <c r="G35" s="64"/>
      <c r="H35" s="65"/>
    </row>
    <row r="36" spans="1:8" ht="27.65" customHeight="1" x14ac:dyDescent="0.35">
      <c r="A36" s="26" t="s">
        <v>15</v>
      </c>
      <c r="B36" s="77" t="s">
        <v>109</v>
      </c>
      <c r="C36" s="78"/>
      <c r="D36" s="78"/>
      <c r="E36" s="78"/>
      <c r="F36" s="78"/>
      <c r="G36" s="78"/>
      <c r="H36" s="79"/>
    </row>
    <row r="37" spans="1:8" ht="47.5" customHeight="1" x14ac:dyDescent="0.35">
      <c r="A37" s="26" t="s">
        <v>135</v>
      </c>
      <c r="B37" s="77" t="s">
        <v>110</v>
      </c>
      <c r="C37" s="78"/>
      <c r="D37" s="78"/>
      <c r="E37" s="78"/>
      <c r="F37" s="78"/>
      <c r="G37" s="78"/>
      <c r="H37" s="79"/>
    </row>
    <row r="38" spans="1:8" ht="57.65" customHeight="1" x14ac:dyDescent="0.35">
      <c r="A38" s="26" t="s">
        <v>68</v>
      </c>
      <c r="B38" s="77" t="s">
        <v>111</v>
      </c>
      <c r="C38" s="78"/>
      <c r="D38" s="78"/>
      <c r="E38" s="78"/>
      <c r="F38" s="78"/>
      <c r="G38" s="78"/>
      <c r="H38" s="79"/>
    </row>
    <row r="39" spans="1:8" ht="45.75" customHeight="1" x14ac:dyDescent="0.35">
      <c r="A39" s="27" t="s">
        <v>16</v>
      </c>
      <c r="B39" s="77" t="s">
        <v>112</v>
      </c>
      <c r="C39" s="78"/>
      <c r="D39" s="78"/>
      <c r="E39" s="78"/>
      <c r="F39" s="78"/>
      <c r="G39" s="78"/>
      <c r="H39" s="79"/>
    </row>
    <row r="40" spans="1:8" ht="39.75" customHeight="1" x14ac:dyDescent="0.35">
      <c r="A40" s="27" t="s">
        <v>17</v>
      </c>
      <c r="B40" s="77" t="s">
        <v>113</v>
      </c>
      <c r="C40" s="78"/>
      <c r="D40" s="78"/>
      <c r="E40" s="78"/>
      <c r="F40" s="78"/>
      <c r="G40" s="78"/>
      <c r="H40" s="79"/>
    </row>
    <row r="41" spans="1:8" ht="41.5" customHeight="1" x14ac:dyDescent="0.35">
      <c r="A41" s="15" t="s">
        <v>18</v>
      </c>
      <c r="B41" s="69" t="s">
        <v>114</v>
      </c>
      <c r="C41" s="70"/>
      <c r="D41" s="70"/>
      <c r="E41" s="70"/>
      <c r="F41" s="70"/>
      <c r="G41" s="70"/>
      <c r="H41" s="71"/>
    </row>
    <row r="43" spans="1:8" ht="33" customHeight="1" x14ac:dyDescent="0.35">
      <c r="A43" s="73" t="s">
        <v>67</v>
      </c>
      <c r="B43" s="73"/>
      <c r="C43" s="73"/>
      <c r="D43" s="73"/>
      <c r="E43" s="73"/>
      <c r="F43" s="73"/>
      <c r="G43" s="73"/>
      <c r="H43" s="73"/>
    </row>
    <row r="44" spans="1:8" ht="40" customHeight="1" x14ac:dyDescent="0.35">
      <c r="A44" s="15" t="s">
        <v>19</v>
      </c>
      <c r="B44" s="69" t="s">
        <v>115</v>
      </c>
      <c r="C44" s="70"/>
      <c r="D44" s="70"/>
      <c r="E44" s="70"/>
      <c r="F44" s="70"/>
      <c r="G44" s="70"/>
      <c r="H44" s="71"/>
    </row>
    <row r="45" spans="1:8" ht="40" customHeight="1" x14ac:dyDescent="0.35">
      <c r="A45" s="15" t="s">
        <v>20</v>
      </c>
      <c r="B45" s="69" t="s">
        <v>116</v>
      </c>
      <c r="C45" s="70"/>
      <c r="D45" s="70"/>
      <c r="E45" s="70"/>
      <c r="F45" s="70"/>
      <c r="G45" s="70"/>
      <c r="H45" s="71"/>
    </row>
    <row r="46" spans="1:8" ht="40" customHeight="1" x14ac:dyDescent="0.35">
      <c r="A46" s="15" t="s">
        <v>21</v>
      </c>
      <c r="B46" s="69" t="s">
        <v>117</v>
      </c>
      <c r="C46" s="70"/>
      <c r="D46" s="70"/>
      <c r="E46" s="70"/>
      <c r="F46" s="70"/>
      <c r="G46" s="70"/>
      <c r="H46" s="71"/>
    </row>
    <row r="47" spans="1:8" ht="40" customHeight="1" x14ac:dyDescent="0.35">
      <c r="A47" s="15" t="s">
        <v>22</v>
      </c>
      <c r="B47" s="69" t="s">
        <v>118</v>
      </c>
      <c r="C47" s="70"/>
      <c r="D47" s="70"/>
      <c r="E47" s="70"/>
      <c r="F47" s="70"/>
      <c r="G47" s="70"/>
      <c r="H47" s="71"/>
    </row>
    <row r="48" spans="1:8" ht="40" customHeight="1" x14ac:dyDescent="0.35">
      <c r="A48" s="15" t="s">
        <v>23</v>
      </c>
      <c r="B48" s="69" t="s">
        <v>119</v>
      </c>
      <c r="C48" s="70"/>
      <c r="D48" s="70"/>
      <c r="E48" s="70"/>
      <c r="F48" s="70"/>
      <c r="G48" s="70"/>
      <c r="H48" s="71"/>
    </row>
    <row r="49" spans="1:8" x14ac:dyDescent="0.35">
      <c r="A49" s="72"/>
      <c r="B49" s="72"/>
      <c r="C49" s="72"/>
      <c r="D49" s="72"/>
      <c r="E49" s="72"/>
      <c r="F49" s="72"/>
      <c r="G49" s="72"/>
      <c r="H49" s="72"/>
    </row>
    <row r="50" spans="1:8" ht="33" customHeight="1" x14ac:dyDescent="0.35">
      <c r="A50" s="73" t="s">
        <v>0</v>
      </c>
      <c r="B50" s="73"/>
      <c r="C50" s="73"/>
      <c r="D50" s="73"/>
      <c r="E50" s="73"/>
      <c r="F50" s="73"/>
      <c r="G50" s="73"/>
      <c r="H50" s="73"/>
    </row>
    <row r="51" spans="1:8" ht="44.25" customHeight="1" x14ac:dyDescent="0.35">
      <c r="A51" s="15" t="s">
        <v>24</v>
      </c>
      <c r="B51" s="60" t="s">
        <v>120</v>
      </c>
      <c r="C51" s="61"/>
      <c r="D51" s="61"/>
      <c r="E51" s="61"/>
      <c r="F51" s="61"/>
      <c r="G51" s="61"/>
      <c r="H51" s="62"/>
    </row>
    <row r="52" spans="1:8" ht="91" customHeight="1" x14ac:dyDescent="0.35">
      <c r="A52" s="15" t="s">
        <v>25</v>
      </c>
      <c r="B52" s="66" t="s">
        <v>136</v>
      </c>
      <c r="C52" s="67"/>
      <c r="D52" s="67"/>
      <c r="E52" s="67"/>
      <c r="F52" s="67"/>
      <c r="G52" s="67"/>
      <c r="H52" s="68"/>
    </row>
    <row r="53" spans="1:8" ht="40.5" customHeight="1" x14ac:dyDescent="0.35">
      <c r="A53" s="15" t="s">
        <v>26</v>
      </c>
      <c r="B53" s="60" t="s">
        <v>121</v>
      </c>
      <c r="C53" s="61"/>
      <c r="D53" s="61"/>
      <c r="E53" s="61"/>
      <c r="F53" s="61"/>
      <c r="G53" s="61"/>
      <c r="H53" s="62"/>
    </row>
    <row r="54" spans="1:8" ht="32.25" customHeight="1" x14ac:dyDescent="0.35">
      <c r="A54" s="15" t="s">
        <v>27</v>
      </c>
      <c r="B54" s="60" t="s">
        <v>122</v>
      </c>
      <c r="C54" s="61"/>
      <c r="D54" s="61"/>
      <c r="E54" s="61"/>
      <c r="F54" s="61"/>
      <c r="G54" s="61"/>
      <c r="H54" s="62"/>
    </row>
    <row r="55" spans="1:8" ht="35.15" customHeight="1" x14ac:dyDescent="0.35">
      <c r="A55" s="14" t="s">
        <v>28</v>
      </c>
      <c r="B55" s="60" t="s">
        <v>123</v>
      </c>
      <c r="C55" s="61"/>
      <c r="D55" s="61"/>
      <c r="E55" s="61"/>
      <c r="F55" s="61"/>
      <c r="G55" s="61"/>
      <c r="H55" s="62"/>
    </row>
    <row r="56" spans="1:8" ht="40.5" customHeight="1" x14ac:dyDescent="0.35">
      <c r="A56" s="24" t="s">
        <v>29</v>
      </c>
      <c r="B56" s="60" t="s">
        <v>124</v>
      </c>
      <c r="C56" s="61"/>
      <c r="D56" s="61"/>
      <c r="E56" s="61"/>
      <c r="F56" s="61"/>
      <c r="G56" s="61"/>
      <c r="H56" s="62"/>
    </row>
    <row r="57" spans="1:8" ht="40.5" customHeight="1" x14ac:dyDescent="0.35">
      <c r="A57" s="24" t="s">
        <v>30</v>
      </c>
      <c r="B57" s="60" t="s">
        <v>125</v>
      </c>
      <c r="C57" s="61"/>
      <c r="D57" s="61"/>
      <c r="E57" s="61"/>
      <c r="F57" s="61"/>
      <c r="G57" s="61"/>
      <c r="H57" s="62"/>
    </row>
    <row r="58" spans="1:8" ht="35.15" customHeight="1" x14ac:dyDescent="0.35">
      <c r="A58" s="24" t="s">
        <v>31</v>
      </c>
      <c r="B58" s="60" t="s">
        <v>126</v>
      </c>
      <c r="C58" s="61"/>
      <c r="D58" s="61"/>
      <c r="E58" s="61"/>
      <c r="F58" s="61"/>
      <c r="G58" s="61"/>
      <c r="H58" s="62"/>
    </row>
    <row r="59" spans="1:8" ht="36" customHeight="1" x14ac:dyDescent="0.35">
      <c r="A59" s="24" t="s">
        <v>32</v>
      </c>
      <c r="B59" s="60" t="s">
        <v>127</v>
      </c>
      <c r="C59" s="61"/>
      <c r="D59" s="61"/>
      <c r="E59" s="61"/>
      <c r="F59" s="61"/>
      <c r="G59" s="61"/>
      <c r="H59" s="62"/>
    </row>
    <row r="60" spans="1:8" ht="54.75" customHeight="1" x14ac:dyDescent="0.35">
      <c r="A60" s="14" t="s">
        <v>128</v>
      </c>
      <c r="B60" s="60" t="s">
        <v>129</v>
      </c>
      <c r="C60" s="61"/>
      <c r="D60" s="61"/>
      <c r="E60" s="61"/>
      <c r="F60" s="61"/>
      <c r="G60" s="61"/>
      <c r="H60" s="62"/>
    </row>
    <row r="62" spans="1:8" ht="134.5" customHeight="1" x14ac:dyDescent="0.35">
      <c r="A62" s="75" t="s">
        <v>130</v>
      </c>
      <c r="B62" s="76"/>
      <c r="C62" s="76"/>
      <c r="D62" s="76"/>
      <c r="E62" s="76"/>
      <c r="F62" s="76"/>
      <c r="G62" s="76"/>
      <c r="H62" s="76"/>
    </row>
    <row r="63" spans="1:8" ht="64.5" customHeight="1" x14ac:dyDescent="0.35">
      <c r="A63" s="74" t="s">
        <v>131</v>
      </c>
      <c r="B63" s="74"/>
      <c r="C63" s="53" t="s">
        <v>132</v>
      </c>
      <c r="D63" s="53"/>
      <c r="E63" s="53"/>
      <c r="F63" s="53"/>
      <c r="G63" s="53"/>
      <c r="H63" s="53"/>
    </row>
    <row r="64" spans="1:8" ht="49.5" customHeight="1" x14ac:dyDescent="0.35">
      <c r="A64" s="74" t="s">
        <v>133</v>
      </c>
      <c r="B64" s="74"/>
      <c r="C64" s="53" t="s">
        <v>134</v>
      </c>
      <c r="D64" s="53"/>
      <c r="E64" s="53"/>
      <c r="F64" s="53"/>
      <c r="G64" s="53"/>
      <c r="H64" s="53"/>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88"/>
  <sheetViews>
    <sheetView tabSelected="1" topLeftCell="Z1" zoomScale="55" zoomScaleNormal="55" workbookViewId="0">
      <pane ySplit="8" topLeftCell="A37" activePane="bottomLeft" state="frozen"/>
      <selection activeCell="A6" sqref="A6"/>
      <selection pane="bottomLeft" activeCell="AP41" sqref="AP41:AP45"/>
    </sheetView>
  </sheetViews>
  <sheetFormatPr baseColWidth="10" defaultColWidth="10.90625" defaultRowHeight="14.5" x14ac:dyDescent="0.35"/>
  <cols>
    <col min="1" max="1" width="20.81640625" style="31" customWidth="1"/>
    <col min="2" max="2" width="22.1796875" style="7" customWidth="1"/>
    <col min="3" max="3" width="23.54296875" style="7" customWidth="1"/>
    <col min="4" max="4" width="24.6328125" style="7" customWidth="1"/>
    <col min="5" max="5" width="23.26953125" style="7" customWidth="1"/>
    <col min="6" max="6" width="26.7265625" style="7" customWidth="1"/>
    <col min="7" max="7" width="14.6328125" style="17" customWidth="1"/>
    <col min="8" max="8" width="17.6328125" style="7" customWidth="1"/>
    <col min="9" max="9" width="21.36328125" style="17" customWidth="1"/>
    <col min="10" max="10" width="16.81640625" style="8" customWidth="1"/>
    <col min="11" max="11" width="43.54296875" style="34" customWidth="1"/>
    <col min="12" max="12" width="18.7265625" style="7" customWidth="1"/>
    <col min="13" max="13" width="25.1796875" style="7" customWidth="1"/>
    <col min="14" max="14" width="45.1796875" style="34" customWidth="1"/>
    <col min="15" max="16" width="13.81640625" style="7" customWidth="1"/>
    <col min="17" max="17" width="20.54296875" style="7" customWidth="1"/>
    <col min="18" max="18" width="17.453125" style="17" customWidth="1"/>
    <col min="19" max="19" width="16.90625" style="21" customWidth="1"/>
    <col min="20" max="20" width="18.54296875" style="22" customWidth="1"/>
    <col min="21" max="22" width="18.54296875" style="37" hidden="1" customWidth="1"/>
    <col min="23" max="23" width="23.54296875" style="38" hidden="1" customWidth="1"/>
    <col min="24" max="24" width="27.54296875" style="38" hidden="1" customWidth="1"/>
    <col min="25" max="25" width="36.1796875" style="20" customWidth="1"/>
    <col min="26" max="26" width="18.453125" style="4" customWidth="1"/>
    <col min="27" max="27" width="29.36328125" style="6" customWidth="1"/>
    <col min="28" max="28" width="61.36328125" style="35" customWidth="1"/>
    <col min="29" max="29" width="20.54296875" style="18" customWidth="1"/>
    <col min="30" max="31" width="17.6328125" style="19" customWidth="1"/>
    <col min="32" max="33" width="17.6328125" style="29" customWidth="1"/>
    <col min="34" max="34" width="17.6328125" style="16" customWidth="1"/>
    <col min="35" max="35" width="17.6328125" style="17" customWidth="1"/>
    <col min="36" max="36" width="17.6328125" style="30" customWidth="1"/>
    <col min="37" max="37" width="19.7265625" style="7" customWidth="1"/>
    <col min="38" max="38" width="19.7265625" style="31" customWidth="1"/>
    <col min="39" max="40" width="19.7265625" style="36" customWidth="1"/>
    <col min="41" max="41" width="19.7265625" style="31" customWidth="1"/>
    <col min="42" max="42" width="23.36328125" style="31" customWidth="1"/>
    <col min="43" max="43" width="29.1796875" style="31" customWidth="1"/>
    <col min="44" max="44" width="21.08984375" style="7" customWidth="1"/>
    <col min="45" max="45" width="30.81640625" style="31" customWidth="1"/>
    <col min="46" max="46" width="28" style="31" customWidth="1"/>
    <col min="47" max="47" width="19.54296875" style="7" customWidth="1"/>
    <col min="48" max="48" width="23.08984375" style="7" customWidth="1"/>
    <col min="49" max="49" width="41.54296875" style="33" customWidth="1"/>
    <col min="50" max="50" width="53" style="7" customWidth="1"/>
    <col min="51" max="51" width="60.08984375" style="34" customWidth="1"/>
    <col min="52" max="16384" width="10.90625" style="39"/>
  </cols>
  <sheetData>
    <row r="1" spans="1:51" ht="30" customHeight="1" x14ac:dyDescent="0.35">
      <c r="B1" s="117" t="s">
        <v>137</v>
      </c>
      <c r="C1" s="117"/>
      <c r="D1" s="118" t="s">
        <v>151</v>
      </c>
      <c r="E1" s="119"/>
      <c r="F1" s="119"/>
      <c r="G1" s="119"/>
      <c r="H1" s="119"/>
      <c r="I1" s="119"/>
      <c r="J1" s="120"/>
      <c r="K1" s="121"/>
      <c r="L1" s="119"/>
      <c r="M1" s="119"/>
      <c r="N1" s="121"/>
      <c r="O1" s="119"/>
      <c r="P1" s="119"/>
      <c r="Q1" s="122"/>
      <c r="R1" s="119"/>
      <c r="S1" s="119"/>
      <c r="T1" s="119"/>
      <c r="U1" s="123"/>
      <c r="V1" s="123"/>
      <c r="W1" s="122"/>
      <c r="X1" s="122"/>
      <c r="Y1" s="120"/>
      <c r="Z1" s="120"/>
      <c r="AA1" s="119"/>
      <c r="AB1" s="121"/>
      <c r="AC1" s="122"/>
      <c r="AD1" s="119"/>
      <c r="AE1" s="119"/>
      <c r="AF1" s="124"/>
      <c r="AG1" s="124"/>
      <c r="AH1" s="125"/>
      <c r="AI1" s="125"/>
      <c r="AJ1" s="125"/>
      <c r="AK1" s="120"/>
      <c r="AL1" s="120"/>
      <c r="AM1" s="119"/>
      <c r="AN1" s="120"/>
      <c r="AO1" s="120"/>
      <c r="AP1" s="120"/>
      <c r="AQ1" s="120"/>
      <c r="AR1" s="126"/>
      <c r="AS1" s="41" t="s">
        <v>138</v>
      </c>
      <c r="AW1" s="32"/>
      <c r="AX1" s="9"/>
      <c r="AY1" s="40"/>
    </row>
    <row r="2" spans="1:51" ht="51" customHeight="1" x14ac:dyDescent="0.35">
      <c r="B2" s="117"/>
      <c r="C2" s="117"/>
      <c r="D2" s="118" t="s">
        <v>139</v>
      </c>
      <c r="E2" s="119"/>
      <c r="F2" s="119"/>
      <c r="G2" s="119"/>
      <c r="H2" s="119"/>
      <c r="I2" s="119"/>
      <c r="J2" s="120"/>
      <c r="K2" s="121"/>
      <c r="L2" s="119"/>
      <c r="M2" s="119"/>
      <c r="N2" s="121"/>
      <c r="O2" s="119"/>
      <c r="P2" s="119"/>
      <c r="Q2" s="122"/>
      <c r="R2" s="119"/>
      <c r="S2" s="119"/>
      <c r="T2" s="119"/>
      <c r="U2" s="123"/>
      <c r="V2" s="123"/>
      <c r="W2" s="122"/>
      <c r="X2" s="122"/>
      <c r="Y2" s="120"/>
      <c r="Z2" s="120"/>
      <c r="AA2" s="119"/>
      <c r="AB2" s="121"/>
      <c r="AC2" s="122"/>
      <c r="AD2" s="119"/>
      <c r="AE2" s="119"/>
      <c r="AF2" s="124"/>
      <c r="AG2" s="124"/>
      <c r="AH2" s="125"/>
      <c r="AI2" s="125"/>
      <c r="AJ2" s="125"/>
      <c r="AK2" s="120"/>
      <c r="AL2" s="120"/>
      <c r="AM2" s="119"/>
      <c r="AN2" s="120"/>
      <c r="AO2" s="120"/>
      <c r="AP2" s="120"/>
      <c r="AQ2" s="120"/>
      <c r="AR2" s="126"/>
      <c r="AS2" s="41" t="s">
        <v>140</v>
      </c>
      <c r="AW2" s="32"/>
      <c r="AX2" s="9"/>
      <c r="AY2" s="40"/>
    </row>
    <row r="3" spans="1:51" ht="35.25" customHeight="1" x14ac:dyDescent="0.35">
      <c r="B3" s="117"/>
      <c r="C3" s="117"/>
      <c r="D3" s="118" t="s">
        <v>141</v>
      </c>
      <c r="E3" s="119"/>
      <c r="F3" s="119"/>
      <c r="G3" s="119"/>
      <c r="H3" s="119"/>
      <c r="I3" s="119"/>
      <c r="J3" s="120"/>
      <c r="K3" s="121"/>
      <c r="L3" s="119"/>
      <c r="M3" s="119"/>
      <c r="N3" s="121"/>
      <c r="O3" s="119"/>
      <c r="P3" s="119"/>
      <c r="Q3" s="122"/>
      <c r="R3" s="119"/>
      <c r="S3" s="119"/>
      <c r="T3" s="119"/>
      <c r="U3" s="123"/>
      <c r="V3" s="123"/>
      <c r="W3" s="122"/>
      <c r="X3" s="122"/>
      <c r="Y3" s="120"/>
      <c r="Z3" s="120"/>
      <c r="AA3" s="119"/>
      <c r="AB3" s="121"/>
      <c r="AC3" s="122"/>
      <c r="AD3" s="119"/>
      <c r="AE3" s="119"/>
      <c r="AF3" s="124"/>
      <c r="AG3" s="124"/>
      <c r="AH3" s="125"/>
      <c r="AI3" s="125"/>
      <c r="AJ3" s="125"/>
      <c r="AK3" s="120"/>
      <c r="AL3" s="120"/>
      <c r="AM3" s="119"/>
      <c r="AN3" s="120"/>
      <c r="AO3" s="120"/>
      <c r="AP3" s="120"/>
      <c r="AQ3" s="120"/>
      <c r="AR3" s="126"/>
      <c r="AS3" s="41" t="s">
        <v>142</v>
      </c>
      <c r="AW3" s="32"/>
      <c r="AX3" s="9"/>
      <c r="AY3" s="40"/>
    </row>
    <row r="4" spans="1:51" ht="71.25" customHeight="1" x14ac:dyDescent="0.35">
      <c r="B4" s="117"/>
      <c r="C4" s="117"/>
      <c r="D4" s="118" t="s">
        <v>143</v>
      </c>
      <c r="E4" s="119"/>
      <c r="F4" s="119"/>
      <c r="G4" s="119"/>
      <c r="H4" s="119"/>
      <c r="I4" s="119"/>
      <c r="J4" s="120"/>
      <c r="K4" s="121"/>
      <c r="L4" s="119"/>
      <c r="M4" s="119"/>
      <c r="N4" s="121"/>
      <c r="O4" s="119"/>
      <c r="P4" s="119"/>
      <c r="Q4" s="122"/>
      <c r="R4" s="119"/>
      <c r="S4" s="119"/>
      <c r="T4" s="119"/>
      <c r="U4" s="123"/>
      <c r="V4" s="123"/>
      <c r="W4" s="122"/>
      <c r="X4" s="122"/>
      <c r="Y4" s="120"/>
      <c r="Z4" s="120"/>
      <c r="AA4" s="119"/>
      <c r="AB4" s="121"/>
      <c r="AC4" s="122"/>
      <c r="AD4" s="119"/>
      <c r="AE4" s="119"/>
      <c r="AF4" s="124"/>
      <c r="AG4" s="124"/>
      <c r="AH4" s="125"/>
      <c r="AI4" s="125"/>
      <c r="AJ4" s="125"/>
      <c r="AK4" s="120"/>
      <c r="AL4" s="120"/>
      <c r="AM4" s="119"/>
      <c r="AN4" s="120"/>
      <c r="AO4" s="120"/>
      <c r="AP4" s="120"/>
      <c r="AQ4" s="120"/>
      <c r="AR4" s="126"/>
      <c r="AS4" s="41" t="s">
        <v>144</v>
      </c>
      <c r="AW4" s="32"/>
      <c r="AX4" s="9"/>
      <c r="AY4" s="40"/>
    </row>
    <row r="5" spans="1:51" ht="66" customHeight="1" thickBot="1" x14ac:dyDescent="0.4">
      <c r="B5" s="127" t="s">
        <v>145</v>
      </c>
      <c r="C5" s="127"/>
      <c r="D5" s="130" t="s">
        <v>157</v>
      </c>
      <c r="E5" s="131"/>
      <c r="F5" s="131"/>
      <c r="G5" s="131"/>
      <c r="H5" s="131"/>
      <c r="I5" s="131"/>
      <c r="J5" s="132"/>
      <c r="K5" s="133"/>
      <c r="L5" s="131"/>
      <c r="M5" s="131"/>
      <c r="N5" s="133"/>
      <c r="O5" s="131"/>
      <c r="P5" s="131"/>
      <c r="Q5" s="134"/>
      <c r="R5" s="131"/>
      <c r="S5" s="131"/>
      <c r="T5" s="131"/>
      <c r="U5" s="135"/>
      <c r="V5" s="135"/>
      <c r="W5" s="134"/>
      <c r="X5" s="134"/>
      <c r="Y5" s="132"/>
      <c r="Z5" s="132"/>
      <c r="AA5" s="131"/>
      <c r="AB5" s="133"/>
      <c r="AC5" s="134"/>
      <c r="AD5" s="131"/>
      <c r="AE5" s="131"/>
      <c r="AF5" s="136"/>
      <c r="AG5" s="136"/>
      <c r="AH5" s="131"/>
      <c r="AI5" s="131"/>
      <c r="AJ5" s="131"/>
      <c r="AK5" s="132"/>
      <c r="AL5" s="132"/>
      <c r="AM5" s="131"/>
      <c r="AN5" s="132"/>
      <c r="AO5" s="132"/>
      <c r="AP5" s="132"/>
      <c r="AQ5" s="132"/>
      <c r="AR5" s="137"/>
      <c r="AS5" s="42"/>
      <c r="AW5" s="32"/>
      <c r="AX5" s="9"/>
      <c r="AY5" s="40"/>
    </row>
    <row r="6" spans="1:51" ht="97.5" customHeight="1" thickBot="1" x14ac:dyDescent="0.4">
      <c r="A6" s="110" t="s">
        <v>66</v>
      </c>
      <c r="B6" s="93"/>
      <c r="C6" s="93"/>
      <c r="D6" s="93"/>
      <c r="E6" s="93"/>
      <c r="F6" s="93"/>
      <c r="G6" s="93"/>
      <c r="H6" s="93"/>
      <c r="I6" s="93"/>
      <c r="J6" s="94"/>
      <c r="K6" s="146"/>
      <c r="L6" s="93"/>
      <c r="M6" s="93"/>
      <c r="N6" s="146"/>
      <c r="O6" s="93"/>
      <c r="P6" s="93"/>
      <c r="Q6" s="147"/>
      <c r="R6" s="93"/>
      <c r="S6" s="93"/>
      <c r="T6" s="93"/>
      <c r="U6" s="95" t="s">
        <v>147</v>
      </c>
      <c r="V6" s="96"/>
      <c r="W6" s="97"/>
      <c r="X6" s="98"/>
      <c r="Y6" s="99" t="s">
        <v>149</v>
      </c>
      <c r="Z6" s="100"/>
      <c r="AA6" s="101"/>
      <c r="AB6" s="102"/>
      <c r="AC6" s="103"/>
      <c r="AD6" s="104"/>
      <c r="AE6" s="104"/>
      <c r="AF6" s="105"/>
      <c r="AG6" s="105"/>
      <c r="AH6" s="104"/>
      <c r="AI6" s="104"/>
      <c r="AJ6" s="104"/>
      <c r="AK6" s="106"/>
      <c r="AL6" s="107"/>
      <c r="AM6" s="110" t="s">
        <v>67</v>
      </c>
      <c r="AN6" s="93"/>
      <c r="AO6" s="92"/>
      <c r="AP6" s="92"/>
      <c r="AQ6" s="111"/>
      <c r="AR6" s="112" t="s">
        <v>0</v>
      </c>
      <c r="AS6" s="113"/>
      <c r="AT6" s="113"/>
      <c r="AU6" s="113"/>
      <c r="AV6" s="114"/>
      <c r="AW6" s="52"/>
      <c r="AX6" s="115" t="s">
        <v>148</v>
      </c>
      <c r="AY6" s="116"/>
    </row>
    <row r="7" spans="1:51" ht="57" customHeight="1" thickBot="1" x14ac:dyDescent="0.4">
      <c r="A7" s="82" t="s">
        <v>71</v>
      </c>
      <c r="B7" s="82" t="s">
        <v>1</v>
      </c>
      <c r="C7" s="82" t="s">
        <v>2</v>
      </c>
      <c r="D7" s="82" t="s">
        <v>146</v>
      </c>
      <c r="E7" s="82" t="s">
        <v>4</v>
      </c>
      <c r="F7" s="82" t="s">
        <v>63</v>
      </c>
      <c r="G7" s="82" t="s">
        <v>65</v>
      </c>
      <c r="H7" s="82" t="s">
        <v>64</v>
      </c>
      <c r="I7" s="82" t="s">
        <v>154</v>
      </c>
      <c r="J7" s="82" t="s">
        <v>5</v>
      </c>
      <c r="K7" s="82" t="s">
        <v>6</v>
      </c>
      <c r="L7" s="82" t="s">
        <v>7</v>
      </c>
      <c r="M7" s="80" t="s">
        <v>8</v>
      </c>
      <c r="N7" s="80" t="s">
        <v>9</v>
      </c>
      <c r="O7" s="86" t="s">
        <v>70</v>
      </c>
      <c r="P7" s="87"/>
      <c r="Q7" s="108" t="s">
        <v>10</v>
      </c>
      <c r="R7" s="80" t="s">
        <v>11</v>
      </c>
      <c r="S7" s="80" t="s">
        <v>152</v>
      </c>
      <c r="T7" s="80" t="s">
        <v>153</v>
      </c>
      <c r="U7" s="80" t="s">
        <v>95</v>
      </c>
      <c r="V7" s="80" t="s">
        <v>97</v>
      </c>
      <c r="W7" s="80" t="s">
        <v>99</v>
      </c>
      <c r="X7" s="80" t="s">
        <v>101</v>
      </c>
      <c r="Y7" s="80" t="s">
        <v>12</v>
      </c>
      <c r="Z7" s="80" t="s">
        <v>13</v>
      </c>
      <c r="AA7" s="80" t="s">
        <v>14</v>
      </c>
      <c r="AB7" s="84" t="s">
        <v>69</v>
      </c>
      <c r="AC7" s="84" t="s">
        <v>15</v>
      </c>
      <c r="AD7" s="84" t="s">
        <v>156</v>
      </c>
      <c r="AE7" s="84" t="s">
        <v>68</v>
      </c>
      <c r="AF7" s="84" t="s">
        <v>16</v>
      </c>
      <c r="AG7" s="84" t="s">
        <v>17</v>
      </c>
      <c r="AH7" s="88" t="s">
        <v>18</v>
      </c>
      <c r="AI7" s="88" t="s">
        <v>19</v>
      </c>
      <c r="AJ7" s="88" t="s">
        <v>20</v>
      </c>
      <c r="AK7" s="90" t="s">
        <v>21</v>
      </c>
      <c r="AL7" s="90" t="s">
        <v>22</v>
      </c>
      <c r="AM7" s="82" t="s">
        <v>23</v>
      </c>
      <c r="AN7" s="90" t="s">
        <v>24</v>
      </c>
      <c r="AO7" s="90" t="s">
        <v>25</v>
      </c>
      <c r="AP7" s="90" t="s">
        <v>26</v>
      </c>
      <c r="AQ7" s="90" t="s">
        <v>27</v>
      </c>
      <c r="AR7" s="82" t="s">
        <v>28</v>
      </c>
      <c r="AS7" s="82" t="s">
        <v>29</v>
      </c>
      <c r="AT7" s="82" t="s">
        <v>30</v>
      </c>
      <c r="AU7" s="82" t="s">
        <v>31</v>
      </c>
      <c r="AV7" s="82" t="s">
        <v>32</v>
      </c>
      <c r="AW7" s="82" t="s">
        <v>128</v>
      </c>
      <c r="AX7" s="82" t="s">
        <v>131</v>
      </c>
      <c r="AY7" s="82" t="s">
        <v>133</v>
      </c>
    </row>
    <row r="8" spans="1:51" ht="37" customHeight="1" thickBot="1" x14ac:dyDescent="0.4">
      <c r="A8" s="83"/>
      <c r="B8" s="83"/>
      <c r="C8" s="83"/>
      <c r="D8" s="83"/>
      <c r="E8" s="83"/>
      <c r="F8" s="83"/>
      <c r="G8" s="83"/>
      <c r="H8" s="83"/>
      <c r="I8" s="83"/>
      <c r="J8" s="83"/>
      <c r="K8" s="83"/>
      <c r="L8" s="83"/>
      <c r="M8" s="81"/>
      <c r="N8" s="81"/>
      <c r="O8" s="43" t="s">
        <v>33</v>
      </c>
      <c r="P8" s="43" t="s">
        <v>150</v>
      </c>
      <c r="Q8" s="109"/>
      <c r="R8" s="81"/>
      <c r="S8" s="81"/>
      <c r="T8" s="81"/>
      <c r="U8" s="81"/>
      <c r="V8" s="81"/>
      <c r="W8" s="81"/>
      <c r="X8" s="81"/>
      <c r="Y8" s="81"/>
      <c r="Z8" s="81"/>
      <c r="AA8" s="81"/>
      <c r="AB8" s="85"/>
      <c r="AC8" s="85"/>
      <c r="AD8" s="85"/>
      <c r="AE8" s="85"/>
      <c r="AF8" s="85"/>
      <c r="AG8" s="85"/>
      <c r="AH8" s="89"/>
      <c r="AI8" s="89"/>
      <c r="AJ8" s="89"/>
      <c r="AK8" s="91"/>
      <c r="AL8" s="91"/>
      <c r="AM8" s="83"/>
      <c r="AN8" s="91"/>
      <c r="AO8" s="91"/>
      <c r="AP8" s="91"/>
      <c r="AQ8" s="91"/>
      <c r="AR8" s="83"/>
      <c r="AS8" s="83"/>
      <c r="AT8" s="83"/>
      <c r="AU8" s="83"/>
      <c r="AV8" s="83"/>
      <c r="AW8" s="83"/>
      <c r="AX8" s="83"/>
      <c r="AY8" s="83"/>
    </row>
    <row r="9" spans="1:51" x14ac:dyDescent="0.35">
      <c r="A9" s="347"/>
      <c r="B9" s="44"/>
      <c r="C9" s="44"/>
      <c r="D9" s="45"/>
      <c r="E9" s="46"/>
      <c r="F9" s="45"/>
      <c r="G9" s="47"/>
      <c r="H9" s="45"/>
      <c r="I9" s="47"/>
      <c r="J9" s="47"/>
      <c r="K9" s="48"/>
      <c r="L9" s="45"/>
      <c r="M9" s="45"/>
      <c r="N9" s="48"/>
      <c r="O9" s="45"/>
      <c r="P9" s="45"/>
      <c r="Q9" s="45"/>
      <c r="R9" s="47"/>
      <c r="S9" s="47"/>
      <c r="T9" s="47"/>
      <c r="U9" s="49"/>
      <c r="V9" s="49"/>
      <c r="W9" s="45"/>
      <c r="X9" s="45"/>
      <c r="Y9" s="47"/>
      <c r="Z9" s="45"/>
      <c r="AA9" s="45"/>
      <c r="AB9" s="48"/>
      <c r="AC9" s="45"/>
      <c r="AD9" s="47"/>
      <c r="AE9" s="47"/>
      <c r="AF9" s="50"/>
      <c r="AG9" s="50"/>
      <c r="AH9" s="49"/>
      <c r="AI9" s="47"/>
      <c r="AJ9" s="49"/>
      <c r="AK9" s="45"/>
      <c r="AL9" s="45"/>
      <c r="AM9" s="49"/>
      <c r="AN9" s="49"/>
      <c r="AO9" s="45"/>
      <c r="AP9" s="45"/>
      <c r="AQ9" s="45"/>
      <c r="AR9" s="45"/>
      <c r="AS9" s="45"/>
      <c r="AT9" s="45"/>
      <c r="AU9" s="45"/>
      <c r="AV9" s="45"/>
      <c r="AW9" s="51"/>
      <c r="AX9" s="45"/>
      <c r="AY9" s="348"/>
    </row>
    <row r="10" spans="1:51" ht="75" customHeight="1" x14ac:dyDescent="0.35">
      <c r="A10" s="334" t="s">
        <v>158</v>
      </c>
      <c r="B10" s="138" t="s">
        <v>159</v>
      </c>
      <c r="C10" s="139" t="s">
        <v>160</v>
      </c>
      <c r="D10" s="139" t="s">
        <v>161</v>
      </c>
      <c r="E10" s="139" t="s">
        <v>162</v>
      </c>
      <c r="F10" s="139">
        <v>17.02</v>
      </c>
      <c r="G10" s="139" t="s">
        <v>163</v>
      </c>
      <c r="H10" s="139">
        <v>17.02</v>
      </c>
      <c r="I10" s="139">
        <v>17.02</v>
      </c>
      <c r="J10" s="148" t="s">
        <v>164</v>
      </c>
      <c r="K10" s="138" t="s">
        <v>165</v>
      </c>
      <c r="L10" s="138" t="s">
        <v>166</v>
      </c>
      <c r="M10" s="149">
        <v>609</v>
      </c>
      <c r="N10" s="138" t="s">
        <v>167</v>
      </c>
      <c r="O10" s="150" t="s">
        <v>168</v>
      </c>
      <c r="P10" s="151"/>
      <c r="Q10" s="138" t="s">
        <v>169</v>
      </c>
      <c r="R10" s="171">
        <v>107</v>
      </c>
      <c r="S10" s="172">
        <v>38</v>
      </c>
      <c r="T10" s="173">
        <v>420</v>
      </c>
      <c r="U10" s="335"/>
      <c r="V10" s="333"/>
      <c r="W10" s="335"/>
      <c r="X10" s="333"/>
      <c r="Y10" s="148" t="s">
        <v>197</v>
      </c>
      <c r="Z10" s="197">
        <v>2021130010181</v>
      </c>
      <c r="AA10" s="148" t="s">
        <v>198</v>
      </c>
      <c r="AB10" s="215" t="s">
        <v>207</v>
      </c>
      <c r="AC10" s="214" t="s">
        <v>212</v>
      </c>
      <c r="AD10" s="224">
        <v>1</v>
      </c>
      <c r="AE10" s="246">
        <v>0.45101968005248988</v>
      </c>
      <c r="AF10" s="219" t="s">
        <v>216</v>
      </c>
      <c r="AG10" s="219" t="s">
        <v>218</v>
      </c>
      <c r="AH10" s="219">
        <f>360-30</f>
        <v>330</v>
      </c>
      <c r="AI10" s="219">
        <v>1065570</v>
      </c>
      <c r="AJ10" s="219">
        <v>1065570</v>
      </c>
      <c r="AK10" s="222" t="s">
        <v>157</v>
      </c>
      <c r="AL10" s="219" t="s">
        <v>224</v>
      </c>
      <c r="AM10" s="219" t="s">
        <v>225</v>
      </c>
      <c r="AN10" s="233">
        <f>4137123725.00122+1362876274.99878</f>
        <v>5500000000</v>
      </c>
      <c r="AO10" s="234" t="s">
        <v>226</v>
      </c>
      <c r="AP10" s="158" t="s">
        <v>197</v>
      </c>
      <c r="AQ10" s="158" t="s">
        <v>229</v>
      </c>
      <c r="AR10" s="9" t="s">
        <v>230</v>
      </c>
      <c r="AS10" s="217" t="s">
        <v>232</v>
      </c>
      <c r="AT10" s="9" t="s">
        <v>234</v>
      </c>
      <c r="AU10" s="217" t="s">
        <v>225</v>
      </c>
      <c r="AV10" s="9" t="s">
        <v>216</v>
      </c>
      <c r="AW10" s="40" t="s">
        <v>235</v>
      </c>
      <c r="AX10" s="330" t="s">
        <v>354</v>
      </c>
      <c r="AY10" s="336" t="s">
        <v>355</v>
      </c>
    </row>
    <row r="11" spans="1:51" ht="78" x14ac:dyDescent="0.35">
      <c r="A11" s="334"/>
      <c r="B11" s="138"/>
      <c r="C11" s="140"/>
      <c r="D11" s="140"/>
      <c r="E11" s="140"/>
      <c r="F11" s="140"/>
      <c r="G11" s="140"/>
      <c r="H11" s="140"/>
      <c r="I11" s="140"/>
      <c r="J11" s="152"/>
      <c r="K11" s="138"/>
      <c r="L11" s="138"/>
      <c r="M11" s="149"/>
      <c r="N11" s="138"/>
      <c r="O11" s="150"/>
      <c r="P11" s="151"/>
      <c r="Q11" s="138"/>
      <c r="R11" s="171"/>
      <c r="S11" s="172"/>
      <c r="T11" s="173"/>
      <c r="U11" s="337"/>
      <c r="V11" s="337"/>
      <c r="W11" s="338"/>
      <c r="X11" s="338"/>
      <c r="Y11" s="152"/>
      <c r="Z11" s="198"/>
      <c r="AA11" s="152"/>
      <c r="AB11" s="215" t="s">
        <v>208</v>
      </c>
      <c r="AC11" s="214" t="s">
        <v>213</v>
      </c>
      <c r="AD11" s="224">
        <v>12</v>
      </c>
      <c r="AE11" s="246">
        <v>3.2801431276544717E-2</v>
      </c>
      <c r="AF11" s="218" t="s">
        <v>215</v>
      </c>
      <c r="AG11" s="219" t="s">
        <v>218</v>
      </c>
      <c r="AH11" s="219">
        <v>360</v>
      </c>
      <c r="AI11" s="219">
        <v>1065570</v>
      </c>
      <c r="AJ11" s="219">
        <v>1065570</v>
      </c>
      <c r="AK11" s="219" t="str">
        <f>+AK10</f>
        <v>DISTRISEGURIDAD</v>
      </c>
      <c r="AL11" s="222" t="str">
        <f>+AL10</f>
        <v>LUIS CAMPO BASA</v>
      </c>
      <c r="AM11" s="219" t="str">
        <f>+AM10</f>
        <v>RECURSOS PROPIOS</v>
      </c>
      <c r="AN11" s="235">
        <f>339000000+61000000</f>
        <v>400000000</v>
      </c>
      <c r="AO11" s="236" t="s">
        <v>226</v>
      </c>
      <c r="AP11" s="158"/>
      <c r="AQ11" s="158"/>
      <c r="AR11" s="9" t="s">
        <v>231</v>
      </c>
      <c r="AS11" s="217"/>
      <c r="AT11" s="217"/>
      <c r="AU11" s="9"/>
      <c r="AV11" s="9"/>
      <c r="AW11" s="242" t="s">
        <v>236</v>
      </c>
      <c r="AX11" s="331"/>
      <c r="AY11" s="339"/>
    </row>
    <row r="12" spans="1:51" ht="40.5" customHeight="1" x14ac:dyDescent="0.35">
      <c r="A12" s="334"/>
      <c r="B12" s="138"/>
      <c r="C12" s="140"/>
      <c r="D12" s="140"/>
      <c r="E12" s="140"/>
      <c r="F12" s="140"/>
      <c r="G12" s="140"/>
      <c r="H12" s="140"/>
      <c r="I12" s="140"/>
      <c r="J12" s="152"/>
      <c r="K12" s="138"/>
      <c r="L12" s="138"/>
      <c r="M12" s="149"/>
      <c r="N12" s="138"/>
      <c r="O12" s="150"/>
      <c r="P12" s="151"/>
      <c r="Q12" s="138"/>
      <c r="R12" s="171"/>
      <c r="S12" s="172"/>
      <c r="T12" s="173"/>
      <c r="U12" s="337"/>
      <c r="V12" s="337"/>
      <c r="W12" s="338"/>
      <c r="X12" s="338"/>
      <c r="Y12" s="152"/>
      <c r="Z12" s="198"/>
      <c r="AA12" s="152"/>
      <c r="AB12" s="213" t="s">
        <v>209</v>
      </c>
      <c r="AC12" s="228" t="s">
        <v>214</v>
      </c>
      <c r="AD12" s="225">
        <v>47</v>
      </c>
      <c r="AE12" s="249">
        <v>0.11288940588135631</v>
      </c>
      <c r="AF12" s="225" t="s">
        <v>216</v>
      </c>
      <c r="AG12" s="225" t="s">
        <v>218</v>
      </c>
      <c r="AH12" s="226">
        <v>330</v>
      </c>
      <c r="AI12" s="226">
        <f>+AI11</f>
        <v>1065570</v>
      </c>
      <c r="AJ12" s="226">
        <f>+AJ11</f>
        <v>1065570</v>
      </c>
      <c r="AK12" s="226" t="str">
        <f>+AK11</f>
        <v>DISTRISEGURIDAD</v>
      </c>
      <c r="AL12" s="226" t="str">
        <f>+AL11</f>
        <v>LUIS CAMPO BASA</v>
      </c>
      <c r="AM12" s="230" t="str">
        <f>+AM11</f>
        <v>RECURSOS PROPIOS</v>
      </c>
      <c r="AN12" s="237">
        <f>1074926834+300000000</f>
        <v>1374926834</v>
      </c>
      <c r="AO12" s="236" t="s">
        <v>227</v>
      </c>
      <c r="AP12" s="158"/>
      <c r="AQ12" s="158"/>
      <c r="AR12" s="240" t="s">
        <v>230</v>
      </c>
      <c r="AS12" s="240" t="s">
        <v>237</v>
      </c>
      <c r="AT12" s="240" t="s">
        <v>233</v>
      </c>
      <c r="AU12" s="240" t="str">
        <f>+AU10</f>
        <v>RECURSOS PROPIOS</v>
      </c>
      <c r="AV12" s="240" t="s">
        <v>216</v>
      </c>
      <c r="AW12" s="243" t="s">
        <v>297</v>
      </c>
      <c r="AX12" s="331"/>
      <c r="AY12" s="339"/>
    </row>
    <row r="13" spans="1:51" ht="40.5" customHeight="1" x14ac:dyDescent="0.35">
      <c r="A13" s="334"/>
      <c r="B13" s="138"/>
      <c r="C13" s="140"/>
      <c r="D13" s="140"/>
      <c r="E13" s="140"/>
      <c r="F13" s="140"/>
      <c r="G13" s="140"/>
      <c r="H13" s="140"/>
      <c r="I13" s="140"/>
      <c r="J13" s="152"/>
      <c r="K13" s="138"/>
      <c r="L13" s="138"/>
      <c r="M13" s="149"/>
      <c r="N13" s="138"/>
      <c r="O13" s="150"/>
      <c r="P13" s="151"/>
      <c r="Q13" s="138"/>
      <c r="R13" s="171"/>
      <c r="S13" s="172"/>
      <c r="T13" s="173"/>
      <c r="U13" s="337"/>
      <c r="V13" s="337"/>
      <c r="W13" s="338"/>
      <c r="X13" s="338"/>
      <c r="Y13" s="152"/>
      <c r="Z13" s="198"/>
      <c r="AA13" s="152"/>
      <c r="AB13" s="213"/>
      <c r="AC13" s="212"/>
      <c r="AD13" s="225"/>
      <c r="AE13" s="249"/>
      <c r="AF13" s="225"/>
      <c r="AG13" s="225"/>
      <c r="AH13" s="227"/>
      <c r="AI13" s="227"/>
      <c r="AJ13" s="227"/>
      <c r="AK13" s="227"/>
      <c r="AL13" s="227"/>
      <c r="AM13" s="231"/>
      <c r="AN13" s="237">
        <v>1713166</v>
      </c>
      <c r="AO13" s="236" t="s">
        <v>228</v>
      </c>
      <c r="AP13" s="158"/>
      <c r="AQ13" s="158"/>
      <c r="AR13" s="241"/>
      <c r="AS13" s="241"/>
      <c r="AT13" s="241"/>
      <c r="AU13" s="241"/>
      <c r="AV13" s="241"/>
      <c r="AW13" s="244"/>
      <c r="AX13" s="331"/>
      <c r="AY13" s="339"/>
    </row>
    <row r="14" spans="1:51" ht="120" customHeight="1" x14ac:dyDescent="0.35">
      <c r="A14" s="334"/>
      <c r="B14" s="138"/>
      <c r="C14" s="140"/>
      <c r="D14" s="140"/>
      <c r="E14" s="140"/>
      <c r="F14" s="140"/>
      <c r="G14" s="140"/>
      <c r="H14" s="140"/>
      <c r="I14" s="140"/>
      <c r="J14" s="152"/>
      <c r="K14" s="138"/>
      <c r="L14" s="138"/>
      <c r="M14" s="149"/>
      <c r="N14" s="138"/>
      <c r="O14" s="150"/>
      <c r="P14" s="151"/>
      <c r="Q14" s="138"/>
      <c r="R14" s="171"/>
      <c r="S14" s="172"/>
      <c r="T14" s="173"/>
      <c r="U14" s="337"/>
      <c r="V14" s="337"/>
      <c r="W14" s="338"/>
      <c r="X14" s="338"/>
      <c r="Y14" s="152"/>
      <c r="Z14" s="198"/>
      <c r="AA14" s="152"/>
      <c r="AB14" s="215" t="s">
        <v>210</v>
      </c>
      <c r="AC14" s="215" t="s">
        <v>217</v>
      </c>
      <c r="AD14" s="224">
        <v>20</v>
      </c>
      <c r="AE14" s="250">
        <v>1.5183003503919732E-3</v>
      </c>
      <c r="AF14" s="218" t="s">
        <v>216</v>
      </c>
      <c r="AG14" s="218" t="s">
        <v>218</v>
      </c>
      <c r="AH14" s="219">
        <v>330</v>
      </c>
      <c r="AI14" s="219">
        <f>+AI12</f>
        <v>1065570</v>
      </c>
      <c r="AJ14" s="219">
        <f>+AJ12</f>
        <v>1065570</v>
      </c>
      <c r="AK14" s="219" t="str">
        <f>+AK12</f>
        <v>DISTRISEGURIDAD</v>
      </c>
      <c r="AL14" s="222" t="str">
        <f>+AL12</f>
        <v>LUIS CAMPO BASA</v>
      </c>
      <c r="AM14" s="219" t="str">
        <f>+AM12</f>
        <v>RECURSOS PROPIOS</v>
      </c>
      <c r="AN14" s="237">
        <v>18515050</v>
      </c>
      <c r="AO14" s="236" t="s">
        <v>227</v>
      </c>
      <c r="AP14" s="158"/>
      <c r="AQ14" s="158"/>
      <c r="AR14" s="9" t="s">
        <v>231</v>
      </c>
      <c r="AS14" s="217"/>
      <c r="AT14" s="217"/>
      <c r="AU14" s="9"/>
      <c r="AV14" s="9"/>
      <c r="AW14" s="242" t="s">
        <v>238</v>
      </c>
      <c r="AX14" s="331"/>
      <c r="AY14" s="339"/>
    </row>
    <row r="15" spans="1:51" ht="50.5" customHeight="1" x14ac:dyDescent="0.35">
      <c r="A15" s="334"/>
      <c r="B15" s="138"/>
      <c r="C15" s="140"/>
      <c r="D15" s="140"/>
      <c r="E15" s="140"/>
      <c r="F15" s="140"/>
      <c r="G15" s="140"/>
      <c r="H15" s="140"/>
      <c r="I15" s="140"/>
      <c r="J15" s="152"/>
      <c r="K15" s="139" t="s">
        <v>170</v>
      </c>
      <c r="L15" s="139" t="s">
        <v>166</v>
      </c>
      <c r="M15" s="139">
        <v>195</v>
      </c>
      <c r="N15" s="139" t="s">
        <v>171</v>
      </c>
      <c r="O15" s="139" t="s">
        <v>168</v>
      </c>
      <c r="P15" s="153"/>
      <c r="Q15" s="139" t="s">
        <v>172</v>
      </c>
      <c r="R15" s="174">
        <v>585</v>
      </c>
      <c r="S15" s="175">
        <v>50</v>
      </c>
      <c r="T15" s="176">
        <f>195+435</f>
        <v>630</v>
      </c>
      <c r="U15" s="337"/>
      <c r="V15" s="337"/>
      <c r="W15" s="338"/>
      <c r="X15" s="338"/>
      <c r="Y15" s="152"/>
      <c r="Z15" s="198"/>
      <c r="AA15" s="152"/>
      <c r="AB15" s="213" t="s">
        <v>211</v>
      </c>
      <c r="AC15" s="226" t="s">
        <v>219</v>
      </c>
      <c r="AD15" s="225">
        <v>50</v>
      </c>
      <c r="AE15" s="251">
        <v>2.3562892596864411E-2</v>
      </c>
      <c r="AF15" s="225" t="s">
        <v>222</v>
      </c>
      <c r="AG15" s="225" t="s">
        <v>223</v>
      </c>
      <c r="AH15" s="226">
        <v>60</v>
      </c>
      <c r="AI15" s="226">
        <f>+AI14</f>
        <v>1065570</v>
      </c>
      <c r="AJ15" s="226">
        <f>+AJ14</f>
        <v>1065570</v>
      </c>
      <c r="AK15" s="226" t="str">
        <f>+AK14</f>
        <v>DISTRISEGURIDAD</v>
      </c>
      <c r="AL15" s="226" t="str">
        <f>+AL14</f>
        <v>LUIS CAMPO BASA</v>
      </c>
      <c r="AM15" s="230" t="str">
        <f>+AM14</f>
        <v>RECURSOS PROPIOS</v>
      </c>
      <c r="AN15" s="238">
        <v>220833159.99999607</v>
      </c>
      <c r="AO15" s="222" t="s">
        <v>226</v>
      </c>
      <c r="AP15" s="158"/>
      <c r="AQ15" s="158"/>
      <c r="AR15" s="239" t="s">
        <v>230</v>
      </c>
      <c r="AS15" s="307" t="s">
        <v>232</v>
      </c>
      <c r="AT15" s="307" t="s">
        <v>234</v>
      </c>
      <c r="AU15" s="239" t="str">
        <f>+AU12</f>
        <v>RECURSOS PROPIOS</v>
      </c>
      <c r="AV15" s="239" t="str">
        <f>+AF15</f>
        <v>JUNIO</v>
      </c>
      <c r="AW15" s="254" t="s">
        <v>235</v>
      </c>
      <c r="AX15" s="331"/>
      <c r="AY15" s="339"/>
    </row>
    <row r="16" spans="1:51" ht="50.5" customHeight="1" x14ac:dyDescent="0.35">
      <c r="A16" s="334"/>
      <c r="B16" s="138"/>
      <c r="C16" s="140"/>
      <c r="D16" s="140"/>
      <c r="E16" s="140"/>
      <c r="F16" s="140"/>
      <c r="G16" s="140"/>
      <c r="H16" s="140"/>
      <c r="I16" s="140"/>
      <c r="J16" s="152"/>
      <c r="K16" s="140"/>
      <c r="L16" s="140"/>
      <c r="M16" s="140"/>
      <c r="N16" s="140"/>
      <c r="O16" s="140"/>
      <c r="P16" s="154"/>
      <c r="Q16" s="140"/>
      <c r="R16" s="177"/>
      <c r="S16" s="178"/>
      <c r="T16" s="179"/>
      <c r="U16" s="337"/>
      <c r="V16" s="337"/>
      <c r="W16" s="338"/>
      <c r="X16" s="338"/>
      <c r="Y16" s="152"/>
      <c r="Z16" s="198"/>
      <c r="AA16" s="152"/>
      <c r="AB16" s="213"/>
      <c r="AC16" s="227"/>
      <c r="AD16" s="225"/>
      <c r="AE16" s="251"/>
      <c r="AF16" s="225"/>
      <c r="AG16" s="225"/>
      <c r="AH16" s="227"/>
      <c r="AI16" s="227"/>
      <c r="AJ16" s="227"/>
      <c r="AK16" s="227"/>
      <c r="AL16" s="227"/>
      <c r="AM16" s="231"/>
      <c r="AN16" s="238">
        <v>66506650.244363599</v>
      </c>
      <c r="AO16" s="222" t="s">
        <v>227</v>
      </c>
      <c r="AP16" s="158"/>
      <c r="AQ16" s="158"/>
      <c r="AR16" s="239"/>
      <c r="AS16" s="307"/>
      <c r="AT16" s="307"/>
      <c r="AU16" s="239"/>
      <c r="AV16" s="239"/>
      <c r="AW16" s="254"/>
      <c r="AX16" s="331"/>
      <c r="AY16" s="339"/>
    </row>
    <row r="17" spans="1:51" ht="65" x14ac:dyDescent="0.35">
      <c r="A17" s="334"/>
      <c r="B17" s="138"/>
      <c r="C17" s="140"/>
      <c r="D17" s="140"/>
      <c r="E17" s="140"/>
      <c r="F17" s="140"/>
      <c r="G17" s="140"/>
      <c r="H17" s="140"/>
      <c r="I17" s="140"/>
      <c r="J17" s="152"/>
      <c r="K17" s="140"/>
      <c r="L17" s="140"/>
      <c r="M17" s="140"/>
      <c r="N17" s="140"/>
      <c r="O17" s="140"/>
      <c r="P17" s="154"/>
      <c r="Q17" s="140"/>
      <c r="R17" s="177"/>
      <c r="S17" s="178"/>
      <c r="T17" s="179"/>
      <c r="U17" s="337"/>
      <c r="V17" s="337"/>
      <c r="W17" s="338"/>
      <c r="X17" s="338"/>
      <c r="Y17" s="152"/>
      <c r="Z17" s="198"/>
      <c r="AA17" s="152"/>
      <c r="AB17" s="215" t="s">
        <v>240</v>
      </c>
      <c r="AC17" s="215" t="s">
        <v>242</v>
      </c>
      <c r="AD17" s="224">
        <v>1</v>
      </c>
      <c r="AE17" s="252">
        <v>0.15613481287635286</v>
      </c>
      <c r="AF17" s="218" t="s">
        <v>221</v>
      </c>
      <c r="AG17" s="218" t="s">
        <v>244</v>
      </c>
      <c r="AH17" s="219">
        <v>150</v>
      </c>
      <c r="AI17" s="219">
        <v>1065570</v>
      </c>
      <c r="AJ17" s="219">
        <v>1065570</v>
      </c>
      <c r="AK17" s="219" t="s">
        <v>157</v>
      </c>
      <c r="AL17" s="222" t="s">
        <v>224</v>
      </c>
      <c r="AM17" s="222" t="s">
        <v>225</v>
      </c>
      <c r="AN17" s="238">
        <v>1904000000</v>
      </c>
      <c r="AO17" s="222" t="s">
        <v>226</v>
      </c>
      <c r="AP17" s="158"/>
      <c r="AQ17" s="158"/>
      <c r="AR17" s="9" t="s">
        <v>230</v>
      </c>
      <c r="AS17" s="217" t="str">
        <f>+AS15</f>
        <v>CONVENIO INTERADMINISTRATIVO</v>
      </c>
      <c r="AT17" s="40" t="str">
        <f>+AT15</f>
        <v>CONTRATACIÓN DIRECTA CON OFERTAS</v>
      </c>
      <c r="AU17" s="217" t="str">
        <f>+AU15</f>
        <v>RECURSOS PROPIOS</v>
      </c>
      <c r="AV17" s="253" t="str">
        <f>+AG17</f>
        <v>JULIO</v>
      </c>
      <c r="AW17" s="223" t="s">
        <v>235</v>
      </c>
      <c r="AX17" s="331"/>
      <c r="AY17" s="339"/>
    </row>
    <row r="18" spans="1:51" ht="65" x14ac:dyDescent="0.35">
      <c r="A18" s="334"/>
      <c r="B18" s="138"/>
      <c r="C18" s="140"/>
      <c r="D18" s="140"/>
      <c r="E18" s="140"/>
      <c r="F18" s="140"/>
      <c r="G18" s="140"/>
      <c r="H18" s="140"/>
      <c r="I18" s="140"/>
      <c r="J18" s="152"/>
      <c r="K18" s="255" t="s">
        <v>173</v>
      </c>
      <c r="L18" s="255" t="s">
        <v>166</v>
      </c>
      <c r="M18" s="256">
        <v>1</v>
      </c>
      <c r="N18" s="255" t="s">
        <v>174</v>
      </c>
      <c r="O18" s="257" t="s">
        <v>168</v>
      </c>
      <c r="P18" s="257"/>
      <c r="Q18" s="255" t="s">
        <v>172</v>
      </c>
      <c r="R18" s="258">
        <v>1</v>
      </c>
      <c r="S18" s="259">
        <v>1</v>
      </c>
      <c r="T18" s="196">
        <v>1</v>
      </c>
      <c r="U18" s="337"/>
      <c r="V18" s="337"/>
      <c r="W18" s="338"/>
      <c r="X18" s="338"/>
      <c r="Y18" s="152"/>
      <c r="Z18" s="198"/>
      <c r="AA18" s="152"/>
      <c r="AB18" s="215" t="s">
        <v>239</v>
      </c>
      <c r="AC18" s="215" t="s">
        <v>241</v>
      </c>
      <c r="AD18" s="224">
        <v>1</v>
      </c>
      <c r="AE18" s="252">
        <v>8.2003578191361792E-3</v>
      </c>
      <c r="AF18" s="218" t="s">
        <v>221</v>
      </c>
      <c r="AG18" s="218" t="s">
        <v>243</v>
      </c>
      <c r="AH18" s="219">
        <v>30</v>
      </c>
      <c r="AI18" s="219">
        <v>1065570</v>
      </c>
      <c r="AJ18" s="219">
        <v>1065570</v>
      </c>
      <c r="AK18" s="219" t="s">
        <v>157</v>
      </c>
      <c r="AL18" s="219" t="s">
        <v>224</v>
      </c>
      <c r="AM18" s="222" t="s">
        <v>225</v>
      </c>
      <c r="AN18" s="238">
        <v>100000000</v>
      </c>
      <c r="AO18" s="222" t="s">
        <v>227</v>
      </c>
      <c r="AP18" s="158"/>
      <c r="AQ18" s="158"/>
      <c r="AR18" s="9" t="s">
        <v>230</v>
      </c>
      <c r="AS18" s="217" t="str">
        <f>+AS17</f>
        <v>CONVENIO INTERADMINISTRATIVO</v>
      </c>
      <c r="AT18" s="40" t="str">
        <f>+AT17</f>
        <v>CONTRATACIÓN DIRECTA CON OFERTAS</v>
      </c>
      <c r="AU18" s="217" t="str">
        <f>+AU17</f>
        <v>RECURSOS PROPIOS</v>
      </c>
      <c r="AV18" s="253" t="str">
        <f>+AG18</f>
        <v>MAYO</v>
      </c>
      <c r="AW18" s="223" t="s">
        <v>235</v>
      </c>
      <c r="AX18" s="331"/>
      <c r="AY18" s="339"/>
    </row>
    <row r="19" spans="1:51" ht="84" x14ac:dyDescent="0.35">
      <c r="A19" s="334"/>
      <c r="B19" s="138"/>
      <c r="C19" s="140"/>
      <c r="D19" s="140"/>
      <c r="E19" s="140"/>
      <c r="F19" s="140"/>
      <c r="G19" s="140"/>
      <c r="H19" s="140"/>
      <c r="I19" s="140"/>
      <c r="J19" s="152"/>
      <c r="K19" s="139" t="s">
        <v>175</v>
      </c>
      <c r="L19" s="139" t="s">
        <v>166</v>
      </c>
      <c r="M19" s="139">
        <v>280</v>
      </c>
      <c r="N19" s="139" t="s">
        <v>176</v>
      </c>
      <c r="O19" s="153" t="s">
        <v>168</v>
      </c>
      <c r="P19" s="153"/>
      <c r="Q19" s="139" t="s">
        <v>172</v>
      </c>
      <c r="R19" s="174">
        <v>100</v>
      </c>
      <c r="S19" s="175">
        <v>100</v>
      </c>
      <c r="T19" s="176">
        <v>105</v>
      </c>
      <c r="U19" s="337"/>
      <c r="V19" s="337"/>
      <c r="W19" s="338"/>
      <c r="X19" s="338"/>
      <c r="Y19" s="152"/>
      <c r="Z19" s="198"/>
      <c r="AA19" s="152"/>
      <c r="AB19" s="216" t="s">
        <v>245</v>
      </c>
      <c r="AC19" s="215" t="s">
        <v>249</v>
      </c>
      <c r="AD19" s="224">
        <v>50</v>
      </c>
      <c r="AE19" s="252">
        <v>0.20500894547840451</v>
      </c>
      <c r="AF19" s="218" t="s">
        <v>221</v>
      </c>
      <c r="AG19" s="218" t="s">
        <v>223</v>
      </c>
      <c r="AH19" s="219">
        <v>120</v>
      </c>
      <c r="AI19" s="219">
        <v>1065570</v>
      </c>
      <c r="AJ19" s="219">
        <v>1065570</v>
      </c>
      <c r="AK19" s="219" t="s">
        <v>157</v>
      </c>
      <c r="AL19" s="219" t="s">
        <v>224</v>
      </c>
      <c r="AM19" s="219" t="s">
        <v>225</v>
      </c>
      <c r="AN19" s="238">
        <v>2500000000</v>
      </c>
      <c r="AO19" s="222" t="s">
        <v>226</v>
      </c>
      <c r="AP19" s="158"/>
      <c r="AQ19" s="158"/>
      <c r="AR19" s="9" t="s">
        <v>230</v>
      </c>
      <c r="AS19" s="9" t="str">
        <f>+AS18</f>
        <v>CONVENIO INTERADMINISTRATIVO</v>
      </c>
      <c r="AT19" s="40" t="str">
        <f>+AT18</f>
        <v>CONTRATACIÓN DIRECTA CON OFERTAS</v>
      </c>
      <c r="AU19" s="217" t="str">
        <f>+AU18</f>
        <v>RECURSOS PROPIOS</v>
      </c>
      <c r="AV19" s="253" t="str">
        <f>+AG19</f>
        <v>AGOSTO</v>
      </c>
      <c r="AW19" s="223" t="s">
        <v>235</v>
      </c>
      <c r="AX19" s="331"/>
      <c r="AY19" s="339"/>
    </row>
    <row r="20" spans="1:51" ht="28" x14ac:dyDescent="0.35">
      <c r="A20" s="334"/>
      <c r="B20" s="138"/>
      <c r="C20" s="140"/>
      <c r="D20" s="140"/>
      <c r="E20" s="140"/>
      <c r="F20" s="140"/>
      <c r="G20" s="140"/>
      <c r="H20" s="140"/>
      <c r="I20" s="140"/>
      <c r="J20" s="152"/>
      <c r="K20" s="140"/>
      <c r="L20" s="140"/>
      <c r="M20" s="140"/>
      <c r="N20" s="140"/>
      <c r="O20" s="154"/>
      <c r="P20" s="154"/>
      <c r="Q20" s="140"/>
      <c r="R20" s="177"/>
      <c r="S20" s="178"/>
      <c r="T20" s="179"/>
      <c r="U20" s="337"/>
      <c r="V20" s="337"/>
      <c r="W20" s="338"/>
      <c r="X20" s="338"/>
      <c r="Y20" s="152"/>
      <c r="Z20" s="198"/>
      <c r="AA20" s="152"/>
      <c r="AB20" s="216" t="s">
        <v>246</v>
      </c>
      <c r="AC20" s="215" t="s">
        <v>248</v>
      </c>
      <c r="AD20" s="224">
        <v>12</v>
      </c>
      <c r="AE20" s="252">
        <v>8.697832726621001E-4</v>
      </c>
      <c r="AF20" s="218" t="s">
        <v>215</v>
      </c>
      <c r="AG20" s="218" t="s">
        <v>218</v>
      </c>
      <c r="AH20" s="219">
        <v>365</v>
      </c>
      <c r="AI20" s="219">
        <v>1065570</v>
      </c>
      <c r="AJ20" s="219">
        <v>1065570</v>
      </c>
      <c r="AK20" s="219" t="s">
        <v>157</v>
      </c>
      <c r="AL20" s="219" t="s">
        <v>224</v>
      </c>
      <c r="AM20" s="219" t="s">
        <v>225</v>
      </c>
      <c r="AN20" s="238">
        <v>44100000</v>
      </c>
      <c r="AO20" s="222" t="s">
        <v>227</v>
      </c>
      <c r="AP20" s="158"/>
      <c r="AQ20" s="158"/>
      <c r="AR20" s="9" t="s">
        <v>231</v>
      </c>
      <c r="AS20" s="217"/>
      <c r="AT20" s="217"/>
      <c r="AU20" s="217"/>
      <c r="AV20" s="9"/>
      <c r="AW20" s="223" t="s">
        <v>250</v>
      </c>
      <c r="AX20" s="331"/>
      <c r="AY20" s="339"/>
    </row>
    <row r="21" spans="1:51" ht="28.5" thickBot="1" x14ac:dyDescent="0.4">
      <c r="A21" s="334"/>
      <c r="B21" s="138"/>
      <c r="C21" s="140"/>
      <c r="D21" s="140"/>
      <c r="E21" s="140"/>
      <c r="F21" s="140"/>
      <c r="G21" s="140"/>
      <c r="H21" s="140"/>
      <c r="I21" s="140"/>
      <c r="J21" s="152"/>
      <c r="K21" s="140"/>
      <c r="L21" s="140"/>
      <c r="M21" s="140"/>
      <c r="N21" s="140"/>
      <c r="O21" s="154"/>
      <c r="P21" s="154"/>
      <c r="Q21" s="140"/>
      <c r="R21" s="177"/>
      <c r="S21" s="178"/>
      <c r="T21" s="179"/>
      <c r="U21" s="337"/>
      <c r="V21" s="337"/>
      <c r="W21" s="338"/>
      <c r="X21" s="338"/>
      <c r="Y21" s="152"/>
      <c r="Z21" s="198"/>
      <c r="AA21" s="152"/>
      <c r="AB21" s="216" t="s">
        <v>247</v>
      </c>
      <c r="AC21" s="260" t="s">
        <v>248</v>
      </c>
      <c r="AD21" s="229">
        <v>1</v>
      </c>
      <c r="AE21" s="252">
        <v>7.9943903957969895E-3</v>
      </c>
      <c r="AF21" s="218" t="s">
        <v>244</v>
      </c>
      <c r="AG21" s="261" t="s">
        <v>223</v>
      </c>
      <c r="AH21" s="232">
        <v>60</v>
      </c>
      <c r="AI21" s="232">
        <v>1065570</v>
      </c>
      <c r="AJ21" s="232">
        <v>1065570</v>
      </c>
      <c r="AK21" s="232" t="s">
        <v>157</v>
      </c>
      <c r="AL21" s="232" t="s">
        <v>224</v>
      </c>
      <c r="AM21" s="232" t="s">
        <v>225</v>
      </c>
      <c r="AN21" s="238">
        <v>97488311.75563401</v>
      </c>
      <c r="AO21" s="222" t="s">
        <v>227</v>
      </c>
      <c r="AP21" s="158"/>
      <c r="AQ21" s="158"/>
      <c r="AR21" s="245" t="s">
        <v>231</v>
      </c>
      <c r="AS21" s="280"/>
      <c r="AT21" s="280"/>
      <c r="AU21" s="217"/>
      <c r="AV21" s="245"/>
      <c r="AW21" s="281" t="s">
        <v>250</v>
      </c>
      <c r="AX21" s="331"/>
      <c r="AY21" s="339"/>
    </row>
    <row r="22" spans="1:51" ht="45" customHeight="1" x14ac:dyDescent="0.35">
      <c r="A22" s="334"/>
      <c r="B22" s="138"/>
      <c r="C22" s="140"/>
      <c r="D22" s="140"/>
      <c r="E22" s="140"/>
      <c r="F22" s="140"/>
      <c r="G22" s="140"/>
      <c r="H22" s="140"/>
      <c r="I22" s="140"/>
      <c r="J22" s="157" t="s">
        <v>177</v>
      </c>
      <c r="K22" s="138" t="s">
        <v>178</v>
      </c>
      <c r="L22" s="138" t="s">
        <v>166</v>
      </c>
      <c r="M22" s="149">
        <v>37</v>
      </c>
      <c r="N22" s="138" t="s">
        <v>179</v>
      </c>
      <c r="O22" s="150" t="s">
        <v>168</v>
      </c>
      <c r="P22" s="150"/>
      <c r="Q22" s="138" t="s">
        <v>180</v>
      </c>
      <c r="R22" s="180">
        <v>4</v>
      </c>
      <c r="S22" s="181">
        <v>0</v>
      </c>
      <c r="T22" s="182">
        <v>10</v>
      </c>
      <c r="U22" s="337"/>
      <c r="V22" s="337"/>
      <c r="W22" s="338"/>
      <c r="X22" s="338"/>
      <c r="Y22" s="158" t="s">
        <v>199</v>
      </c>
      <c r="Z22" s="199">
        <v>2021130010192</v>
      </c>
      <c r="AA22" s="158" t="s">
        <v>200</v>
      </c>
      <c r="AB22" s="263" t="s">
        <v>251</v>
      </c>
      <c r="AC22" s="267" t="s">
        <v>259</v>
      </c>
      <c r="AD22" s="262">
        <v>5</v>
      </c>
      <c r="AE22" s="271">
        <v>6.3734502506676963E-2</v>
      </c>
      <c r="AF22" s="262" t="s">
        <v>215</v>
      </c>
      <c r="AG22" s="262" t="s">
        <v>218</v>
      </c>
      <c r="AH22" s="262">
        <v>365</v>
      </c>
      <c r="AI22" s="262">
        <v>1065570</v>
      </c>
      <c r="AJ22" s="262">
        <v>1065570</v>
      </c>
      <c r="AK22" s="262" t="s">
        <v>157</v>
      </c>
      <c r="AL22" s="262" t="s">
        <v>224</v>
      </c>
      <c r="AM22" s="262" t="s">
        <v>225</v>
      </c>
      <c r="AN22" s="238">
        <v>311503499.81999999</v>
      </c>
      <c r="AO22" s="222" t="s">
        <v>226</v>
      </c>
      <c r="AP22" s="273" t="s">
        <v>269</v>
      </c>
      <c r="AQ22" s="273" t="s">
        <v>268</v>
      </c>
      <c r="AR22" s="240" t="s">
        <v>230</v>
      </c>
      <c r="AS22" s="240" t="s">
        <v>270</v>
      </c>
      <c r="AT22" s="240" t="s">
        <v>233</v>
      </c>
      <c r="AU22" s="240" t="str">
        <f>+AU19</f>
        <v>RECURSOS PROPIOS</v>
      </c>
      <c r="AV22" s="240" t="s">
        <v>216</v>
      </c>
      <c r="AW22" s="243" t="s">
        <v>271</v>
      </c>
      <c r="AX22" s="331"/>
      <c r="AY22" s="339"/>
    </row>
    <row r="23" spans="1:51" ht="31.5" customHeight="1" x14ac:dyDescent="0.35">
      <c r="A23" s="334"/>
      <c r="B23" s="138"/>
      <c r="C23" s="140"/>
      <c r="D23" s="140"/>
      <c r="E23" s="140"/>
      <c r="F23" s="140"/>
      <c r="G23" s="140"/>
      <c r="H23" s="140"/>
      <c r="I23" s="140"/>
      <c r="J23" s="157"/>
      <c r="K23" s="138"/>
      <c r="L23" s="138"/>
      <c r="M23" s="149"/>
      <c r="N23" s="138"/>
      <c r="O23" s="150"/>
      <c r="P23" s="150"/>
      <c r="Q23" s="138"/>
      <c r="R23" s="180"/>
      <c r="S23" s="181"/>
      <c r="T23" s="182"/>
      <c r="U23" s="337"/>
      <c r="V23" s="337"/>
      <c r="W23" s="338"/>
      <c r="X23" s="338"/>
      <c r="Y23" s="200"/>
      <c r="Z23" s="201"/>
      <c r="AA23" s="200"/>
      <c r="AB23" s="265"/>
      <c r="AC23" s="268"/>
      <c r="AD23" s="266"/>
      <c r="AE23" s="272"/>
      <c r="AF23" s="262"/>
      <c r="AG23" s="266"/>
      <c r="AH23" s="266"/>
      <c r="AI23" s="266"/>
      <c r="AJ23" s="266"/>
      <c r="AK23" s="266"/>
      <c r="AL23" s="266"/>
      <c r="AM23" s="266"/>
      <c r="AN23" s="238">
        <v>62496500.18</v>
      </c>
      <c r="AO23" s="222" t="s">
        <v>227</v>
      </c>
      <c r="AP23" s="274"/>
      <c r="AQ23" s="274"/>
      <c r="AR23" s="241"/>
      <c r="AS23" s="241"/>
      <c r="AT23" s="241"/>
      <c r="AU23" s="241"/>
      <c r="AV23" s="241"/>
      <c r="AW23" s="244"/>
      <c r="AX23" s="331"/>
      <c r="AY23" s="339"/>
    </row>
    <row r="24" spans="1:51" ht="42" x14ac:dyDescent="0.35">
      <c r="A24" s="334"/>
      <c r="B24" s="138"/>
      <c r="C24" s="140"/>
      <c r="D24" s="140"/>
      <c r="E24" s="140"/>
      <c r="F24" s="140"/>
      <c r="G24" s="140"/>
      <c r="H24" s="140"/>
      <c r="I24" s="140"/>
      <c r="J24" s="157"/>
      <c r="K24" s="138"/>
      <c r="L24" s="138"/>
      <c r="M24" s="149"/>
      <c r="N24" s="138"/>
      <c r="O24" s="150"/>
      <c r="P24" s="150"/>
      <c r="Q24" s="138"/>
      <c r="R24" s="180"/>
      <c r="S24" s="181"/>
      <c r="T24" s="182"/>
      <c r="U24" s="337"/>
      <c r="V24" s="337"/>
      <c r="W24" s="338"/>
      <c r="X24" s="338"/>
      <c r="Y24" s="200"/>
      <c r="Z24" s="201"/>
      <c r="AA24" s="200"/>
      <c r="AB24" s="264" t="s">
        <v>252</v>
      </c>
      <c r="AC24" s="264" t="s">
        <v>260</v>
      </c>
      <c r="AD24" s="269">
        <v>12</v>
      </c>
      <c r="AE24" s="252">
        <v>1.1554008743189032E-2</v>
      </c>
      <c r="AF24" s="218" t="s">
        <v>215</v>
      </c>
      <c r="AG24" s="218" t="s">
        <v>218</v>
      </c>
      <c r="AH24" s="219">
        <v>365</v>
      </c>
      <c r="AI24" s="219">
        <v>1065570</v>
      </c>
      <c r="AJ24" s="219">
        <v>1065570</v>
      </c>
      <c r="AK24" s="219" t="s">
        <v>157</v>
      </c>
      <c r="AL24" s="219" t="s">
        <v>224</v>
      </c>
      <c r="AM24" s="219" t="s">
        <v>225</v>
      </c>
      <c r="AN24" s="238">
        <v>67800000</v>
      </c>
      <c r="AO24" s="222" t="s">
        <v>226</v>
      </c>
      <c r="AP24" s="274"/>
      <c r="AQ24" s="274"/>
      <c r="AR24" s="9" t="s">
        <v>231</v>
      </c>
      <c r="AS24" s="217"/>
      <c r="AT24" s="217"/>
      <c r="AU24" s="9"/>
      <c r="AV24" s="9"/>
      <c r="AW24" s="223" t="s">
        <v>250</v>
      </c>
      <c r="AX24" s="331"/>
      <c r="AY24" s="339"/>
    </row>
    <row r="25" spans="1:51" ht="65" x14ac:dyDescent="0.35">
      <c r="A25" s="334"/>
      <c r="B25" s="138"/>
      <c r="C25" s="140"/>
      <c r="D25" s="140"/>
      <c r="E25" s="140"/>
      <c r="F25" s="140"/>
      <c r="G25" s="140"/>
      <c r="H25" s="140"/>
      <c r="I25" s="140"/>
      <c r="J25" s="157"/>
      <c r="K25" s="138"/>
      <c r="L25" s="138"/>
      <c r="M25" s="149"/>
      <c r="N25" s="138"/>
      <c r="O25" s="150"/>
      <c r="P25" s="150"/>
      <c r="Q25" s="138"/>
      <c r="R25" s="180"/>
      <c r="S25" s="181"/>
      <c r="T25" s="182"/>
      <c r="U25" s="337"/>
      <c r="V25" s="337"/>
      <c r="W25" s="338"/>
      <c r="X25" s="338"/>
      <c r="Y25" s="200"/>
      <c r="Z25" s="201"/>
      <c r="AA25" s="200"/>
      <c r="AB25" s="264" t="s">
        <v>253</v>
      </c>
      <c r="AC25" s="264" t="s">
        <v>261</v>
      </c>
      <c r="AD25" s="269">
        <v>1</v>
      </c>
      <c r="AE25" s="252">
        <v>5.0252074181954862E-2</v>
      </c>
      <c r="AF25" s="218" t="s">
        <v>216</v>
      </c>
      <c r="AG25" s="218" t="s">
        <v>218</v>
      </c>
      <c r="AH25" s="219">
        <v>330</v>
      </c>
      <c r="AI25" s="219">
        <v>1065570</v>
      </c>
      <c r="AJ25" s="219">
        <v>1065570</v>
      </c>
      <c r="AK25" s="219" t="s">
        <v>157</v>
      </c>
      <c r="AL25" s="219" t="s">
        <v>224</v>
      </c>
      <c r="AM25" s="219" t="s">
        <v>225</v>
      </c>
      <c r="AN25" s="238">
        <v>294883854.19</v>
      </c>
      <c r="AO25" s="222" t="s">
        <v>226</v>
      </c>
      <c r="AP25" s="274"/>
      <c r="AQ25" s="274"/>
      <c r="AR25" s="9" t="s">
        <v>230</v>
      </c>
      <c r="AS25" s="9" t="s">
        <v>273</v>
      </c>
      <c r="AT25" s="9" t="s">
        <v>274</v>
      </c>
      <c r="AU25" s="9" t="s">
        <v>225</v>
      </c>
      <c r="AV25" s="9" t="s">
        <v>216</v>
      </c>
      <c r="AW25" s="223" t="s">
        <v>235</v>
      </c>
      <c r="AX25" s="331"/>
      <c r="AY25" s="339"/>
    </row>
    <row r="26" spans="1:51" ht="65" x14ac:dyDescent="0.35">
      <c r="A26" s="334"/>
      <c r="B26" s="138"/>
      <c r="C26" s="140"/>
      <c r="D26" s="140"/>
      <c r="E26" s="140"/>
      <c r="F26" s="140"/>
      <c r="G26" s="140"/>
      <c r="H26" s="140"/>
      <c r="I26" s="140"/>
      <c r="J26" s="157"/>
      <c r="K26" s="138"/>
      <c r="L26" s="138"/>
      <c r="M26" s="149"/>
      <c r="N26" s="138"/>
      <c r="O26" s="150"/>
      <c r="P26" s="150"/>
      <c r="Q26" s="138"/>
      <c r="R26" s="180"/>
      <c r="S26" s="181"/>
      <c r="T26" s="182"/>
      <c r="U26" s="337"/>
      <c r="V26" s="337"/>
      <c r="W26" s="338"/>
      <c r="X26" s="338"/>
      <c r="Y26" s="200"/>
      <c r="Z26" s="201"/>
      <c r="AA26" s="200"/>
      <c r="AB26" s="264" t="s">
        <v>254</v>
      </c>
      <c r="AC26" s="264" t="s">
        <v>262</v>
      </c>
      <c r="AD26" s="269">
        <v>1</v>
      </c>
      <c r="AE26" s="252">
        <v>0.32121931326106268</v>
      </c>
      <c r="AF26" s="218" t="s">
        <v>216</v>
      </c>
      <c r="AG26" s="218" t="s">
        <v>223</v>
      </c>
      <c r="AH26" s="219">
        <v>180</v>
      </c>
      <c r="AI26" s="219">
        <v>1065570</v>
      </c>
      <c r="AJ26" s="219">
        <v>1065570</v>
      </c>
      <c r="AK26" s="219" t="s">
        <v>157</v>
      </c>
      <c r="AL26" s="219" t="s">
        <v>224</v>
      </c>
      <c r="AM26" s="219" t="s">
        <v>225</v>
      </c>
      <c r="AN26" s="276">
        <v>1884944864.0012801</v>
      </c>
      <c r="AO26" s="277" t="s">
        <v>226</v>
      </c>
      <c r="AP26" s="274"/>
      <c r="AQ26" s="274"/>
      <c r="AR26" s="9" t="s">
        <v>230</v>
      </c>
      <c r="AS26" s="9" t="s">
        <v>232</v>
      </c>
      <c r="AT26" s="9" t="s">
        <v>234</v>
      </c>
      <c r="AU26" s="9" t="s">
        <v>225</v>
      </c>
      <c r="AV26" s="9" t="s">
        <v>216</v>
      </c>
      <c r="AW26" s="223" t="s">
        <v>235</v>
      </c>
      <c r="AX26" s="331"/>
      <c r="AY26" s="339"/>
    </row>
    <row r="27" spans="1:51" ht="42" x14ac:dyDescent="0.35">
      <c r="A27" s="334"/>
      <c r="B27" s="138"/>
      <c r="C27" s="140"/>
      <c r="D27" s="140"/>
      <c r="E27" s="140"/>
      <c r="F27" s="140"/>
      <c r="G27" s="140"/>
      <c r="H27" s="140"/>
      <c r="I27" s="140"/>
      <c r="J27" s="157"/>
      <c r="K27" s="138" t="s">
        <v>181</v>
      </c>
      <c r="L27" s="138" t="s">
        <v>166</v>
      </c>
      <c r="M27" s="149">
        <v>317</v>
      </c>
      <c r="N27" s="138" t="s">
        <v>182</v>
      </c>
      <c r="O27" s="150" t="s">
        <v>168</v>
      </c>
      <c r="P27" s="150"/>
      <c r="Q27" s="138" t="s">
        <v>183</v>
      </c>
      <c r="R27" s="171">
        <v>20</v>
      </c>
      <c r="S27" s="181">
        <v>10</v>
      </c>
      <c r="T27" s="182">
        <f>42+23</f>
        <v>65</v>
      </c>
      <c r="U27" s="337"/>
      <c r="V27" s="337"/>
      <c r="W27" s="338"/>
      <c r="X27" s="338"/>
      <c r="Y27" s="200"/>
      <c r="Z27" s="201"/>
      <c r="AA27" s="200"/>
      <c r="AB27" s="214" t="s">
        <v>255</v>
      </c>
      <c r="AC27" s="215" t="s">
        <v>263</v>
      </c>
      <c r="AD27" s="224">
        <v>1</v>
      </c>
      <c r="AE27" s="246">
        <v>6.565869107666939E-3</v>
      </c>
      <c r="AF27" s="218" t="s">
        <v>216</v>
      </c>
      <c r="AG27" s="218" t="s">
        <v>218</v>
      </c>
      <c r="AH27" s="219">
        <v>330</v>
      </c>
      <c r="AI27" s="219">
        <v>1065570</v>
      </c>
      <c r="AJ27" s="219">
        <v>1065570</v>
      </c>
      <c r="AK27" s="219" t="s">
        <v>157</v>
      </c>
      <c r="AL27" s="219" t="s">
        <v>224</v>
      </c>
      <c r="AM27" s="219" t="s">
        <v>225</v>
      </c>
      <c r="AN27" s="278">
        <v>38529131.784000002</v>
      </c>
      <c r="AO27" s="236" t="s">
        <v>226</v>
      </c>
      <c r="AP27" s="274"/>
      <c r="AQ27" s="274"/>
      <c r="AR27" s="9" t="s">
        <v>230</v>
      </c>
      <c r="AS27" s="9" t="s">
        <v>275</v>
      </c>
      <c r="AT27" s="9" t="s">
        <v>276</v>
      </c>
      <c r="AU27" s="9" t="s">
        <v>225</v>
      </c>
      <c r="AV27" s="9" t="s">
        <v>216</v>
      </c>
      <c r="AW27" s="223" t="s">
        <v>272</v>
      </c>
      <c r="AX27" s="331"/>
      <c r="AY27" s="339"/>
    </row>
    <row r="28" spans="1:51" ht="70" x14ac:dyDescent="0.35">
      <c r="A28" s="334"/>
      <c r="B28" s="138"/>
      <c r="C28" s="140"/>
      <c r="D28" s="140"/>
      <c r="E28" s="140"/>
      <c r="F28" s="140"/>
      <c r="G28" s="140"/>
      <c r="H28" s="140"/>
      <c r="I28" s="140"/>
      <c r="J28" s="157"/>
      <c r="K28" s="138"/>
      <c r="L28" s="138"/>
      <c r="M28" s="149"/>
      <c r="N28" s="138"/>
      <c r="O28" s="150"/>
      <c r="P28" s="150"/>
      <c r="Q28" s="138"/>
      <c r="R28" s="171"/>
      <c r="S28" s="181"/>
      <c r="T28" s="182"/>
      <c r="U28" s="337"/>
      <c r="V28" s="337"/>
      <c r="W28" s="338"/>
      <c r="X28" s="338"/>
      <c r="Y28" s="200"/>
      <c r="Z28" s="201"/>
      <c r="AA28" s="200"/>
      <c r="AB28" s="214" t="s">
        <v>256</v>
      </c>
      <c r="AC28" s="215" t="s">
        <v>264</v>
      </c>
      <c r="AD28" s="224">
        <v>1</v>
      </c>
      <c r="AE28" s="246">
        <v>3.2427351529305669E-2</v>
      </c>
      <c r="AF28" s="218" t="s">
        <v>216</v>
      </c>
      <c r="AG28" s="218" t="s">
        <v>266</v>
      </c>
      <c r="AH28" s="219">
        <v>270</v>
      </c>
      <c r="AI28" s="219">
        <v>1065570</v>
      </c>
      <c r="AJ28" s="219">
        <v>1065570</v>
      </c>
      <c r="AK28" s="219" t="s">
        <v>157</v>
      </c>
      <c r="AL28" s="219" t="s">
        <v>224</v>
      </c>
      <c r="AM28" s="219" t="s">
        <v>225</v>
      </c>
      <c r="AN28" s="278">
        <f>252783220.794-62496500.18</f>
        <v>190286720.61399999</v>
      </c>
      <c r="AO28" s="236" t="s">
        <v>227</v>
      </c>
      <c r="AP28" s="274"/>
      <c r="AQ28" s="274"/>
      <c r="AR28" s="9" t="s">
        <v>230</v>
      </c>
      <c r="AS28" s="9" t="s">
        <v>232</v>
      </c>
      <c r="AT28" s="9" t="s">
        <v>234</v>
      </c>
      <c r="AU28" s="9" t="s">
        <v>225</v>
      </c>
      <c r="AV28" s="9" t="s">
        <v>216</v>
      </c>
      <c r="AW28" s="223" t="s">
        <v>235</v>
      </c>
      <c r="AX28" s="331"/>
      <c r="AY28" s="339"/>
    </row>
    <row r="29" spans="1:51" ht="36" customHeight="1" x14ac:dyDescent="0.35">
      <c r="A29" s="334"/>
      <c r="B29" s="138"/>
      <c r="C29" s="140"/>
      <c r="D29" s="140"/>
      <c r="E29" s="140"/>
      <c r="F29" s="140"/>
      <c r="G29" s="140"/>
      <c r="H29" s="140"/>
      <c r="I29" s="140"/>
      <c r="J29" s="157"/>
      <c r="K29" s="138"/>
      <c r="L29" s="138"/>
      <c r="M29" s="149"/>
      <c r="N29" s="138"/>
      <c r="O29" s="150"/>
      <c r="P29" s="150"/>
      <c r="Q29" s="138"/>
      <c r="R29" s="171"/>
      <c r="S29" s="181"/>
      <c r="T29" s="182"/>
      <c r="U29" s="337"/>
      <c r="V29" s="337"/>
      <c r="W29" s="338"/>
      <c r="X29" s="338"/>
      <c r="Y29" s="200"/>
      <c r="Z29" s="201"/>
      <c r="AA29" s="200"/>
      <c r="AB29" s="213" t="s">
        <v>257</v>
      </c>
      <c r="AC29" s="262" t="s">
        <v>265</v>
      </c>
      <c r="AD29" s="262">
        <v>7</v>
      </c>
      <c r="AE29" s="291">
        <v>0.23949461216463555</v>
      </c>
      <c r="AF29" s="262" t="s">
        <v>216</v>
      </c>
      <c r="AG29" s="262" t="s">
        <v>218</v>
      </c>
      <c r="AH29" s="262">
        <v>330</v>
      </c>
      <c r="AI29" s="262">
        <v>1065570</v>
      </c>
      <c r="AJ29" s="262">
        <v>1065570</v>
      </c>
      <c r="AK29" s="262" t="s">
        <v>157</v>
      </c>
      <c r="AL29" s="262" t="s">
        <v>224</v>
      </c>
      <c r="AM29" s="262" t="s">
        <v>225</v>
      </c>
      <c r="AN29" s="279">
        <v>691525401.20599997</v>
      </c>
      <c r="AO29" s="236" t="s">
        <v>227</v>
      </c>
      <c r="AP29" s="274"/>
      <c r="AQ29" s="274"/>
      <c r="AR29" s="240" t="s">
        <v>230</v>
      </c>
      <c r="AS29" s="240" t="s">
        <v>270</v>
      </c>
      <c r="AT29" s="240" t="s">
        <v>233</v>
      </c>
      <c r="AU29" s="240" t="s">
        <v>225</v>
      </c>
      <c r="AV29" s="240" t="s">
        <v>216</v>
      </c>
      <c r="AW29" s="282" t="s">
        <v>297</v>
      </c>
      <c r="AX29" s="331"/>
      <c r="AY29" s="339"/>
    </row>
    <row r="30" spans="1:51" ht="56" x14ac:dyDescent="0.35">
      <c r="A30" s="334"/>
      <c r="B30" s="138"/>
      <c r="C30" s="140"/>
      <c r="D30" s="140"/>
      <c r="E30" s="140"/>
      <c r="F30" s="140"/>
      <c r="G30" s="140"/>
      <c r="H30" s="140"/>
      <c r="I30" s="140"/>
      <c r="J30" s="157"/>
      <c r="K30" s="138"/>
      <c r="L30" s="138"/>
      <c r="M30" s="149"/>
      <c r="N30" s="138"/>
      <c r="O30" s="150"/>
      <c r="P30" s="150"/>
      <c r="Q30" s="138"/>
      <c r="R30" s="171"/>
      <c r="S30" s="181"/>
      <c r="T30" s="182"/>
      <c r="U30" s="337"/>
      <c r="V30" s="337"/>
      <c r="W30" s="338"/>
      <c r="X30" s="338"/>
      <c r="Y30" s="200"/>
      <c r="Z30" s="201"/>
      <c r="AA30" s="200"/>
      <c r="AB30" s="213"/>
      <c r="AC30" s="262"/>
      <c r="AD30" s="262"/>
      <c r="AE30" s="291"/>
      <c r="AF30" s="262"/>
      <c r="AG30" s="262"/>
      <c r="AH30" s="262"/>
      <c r="AI30" s="262"/>
      <c r="AJ30" s="262"/>
      <c r="AK30" s="262"/>
      <c r="AL30" s="262"/>
      <c r="AM30" s="262"/>
      <c r="AN30" s="279">
        <v>713851301</v>
      </c>
      <c r="AO30" s="236" t="s">
        <v>267</v>
      </c>
      <c r="AP30" s="274"/>
      <c r="AQ30" s="274"/>
      <c r="AR30" s="241"/>
      <c r="AS30" s="241"/>
      <c r="AT30" s="241"/>
      <c r="AU30" s="241"/>
      <c r="AV30" s="241"/>
      <c r="AW30" s="283"/>
      <c r="AX30" s="331"/>
      <c r="AY30" s="339"/>
    </row>
    <row r="31" spans="1:51" ht="70" x14ac:dyDescent="0.35">
      <c r="A31" s="334"/>
      <c r="B31" s="138"/>
      <c r="C31" s="140"/>
      <c r="D31" s="140"/>
      <c r="E31" s="140"/>
      <c r="F31" s="140"/>
      <c r="G31" s="140"/>
      <c r="H31" s="140"/>
      <c r="I31" s="140"/>
      <c r="J31" s="157"/>
      <c r="K31" s="138"/>
      <c r="L31" s="138"/>
      <c r="M31" s="149"/>
      <c r="N31" s="138"/>
      <c r="O31" s="150"/>
      <c r="P31" s="150"/>
      <c r="Q31" s="138"/>
      <c r="R31" s="171"/>
      <c r="S31" s="181"/>
      <c r="T31" s="182"/>
      <c r="U31" s="337"/>
      <c r="V31" s="337"/>
      <c r="W31" s="338"/>
      <c r="X31" s="338"/>
      <c r="Y31" s="200"/>
      <c r="Z31" s="201"/>
      <c r="AA31" s="200"/>
      <c r="AB31" s="215" t="s">
        <v>209</v>
      </c>
      <c r="AC31" s="215" t="s">
        <v>214</v>
      </c>
      <c r="AD31" s="224">
        <v>54</v>
      </c>
      <c r="AE31" s="246">
        <v>0.27407061607228178</v>
      </c>
      <c r="AF31" s="218" t="s">
        <v>216</v>
      </c>
      <c r="AG31" s="218" t="s">
        <v>218</v>
      </c>
      <c r="AH31" s="219">
        <v>330</v>
      </c>
      <c r="AI31" s="219">
        <v>1065570</v>
      </c>
      <c r="AJ31" s="219">
        <v>1065570</v>
      </c>
      <c r="AK31" s="219" t="s">
        <v>157</v>
      </c>
      <c r="AL31" s="219" t="s">
        <v>224</v>
      </c>
      <c r="AM31" s="219" t="s">
        <v>225</v>
      </c>
      <c r="AN31" s="279">
        <f>1100000000+150000000+358271915.20472</f>
        <v>1608271915.20472</v>
      </c>
      <c r="AO31" s="236" t="s">
        <v>226</v>
      </c>
      <c r="AP31" s="274"/>
      <c r="AQ31" s="274"/>
      <c r="AR31" s="9" t="s">
        <v>230</v>
      </c>
      <c r="AS31" s="9" t="s">
        <v>237</v>
      </c>
      <c r="AT31" s="217" t="s">
        <v>233</v>
      </c>
      <c r="AU31" s="217" t="str">
        <f>+AU29</f>
        <v>RECURSOS PROPIOS</v>
      </c>
      <c r="AV31" s="9" t="s">
        <v>216</v>
      </c>
      <c r="AW31" s="223" t="s">
        <v>297</v>
      </c>
      <c r="AX31" s="331"/>
      <c r="AY31" s="339"/>
    </row>
    <row r="32" spans="1:51" ht="126" x14ac:dyDescent="0.35">
      <c r="A32" s="334"/>
      <c r="B32" s="138"/>
      <c r="C32" s="140"/>
      <c r="D32" s="140"/>
      <c r="E32" s="140"/>
      <c r="F32" s="140"/>
      <c r="G32" s="140"/>
      <c r="H32" s="140"/>
      <c r="I32" s="140"/>
      <c r="J32" s="157"/>
      <c r="K32" s="138"/>
      <c r="L32" s="138"/>
      <c r="M32" s="149"/>
      <c r="N32" s="138"/>
      <c r="O32" s="150"/>
      <c r="P32" s="150"/>
      <c r="Q32" s="138"/>
      <c r="R32" s="171"/>
      <c r="S32" s="181"/>
      <c r="T32" s="182"/>
      <c r="U32" s="337"/>
      <c r="V32" s="337"/>
      <c r="W32" s="338"/>
      <c r="X32" s="338"/>
      <c r="Y32" s="200"/>
      <c r="Z32" s="201"/>
      <c r="AA32" s="200"/>
      <c r="AB32" s="215" t="s">
        <v>258</v>
      </c>
      <c r="AC32" s="215" t="s">
        <v>217</v>
      </c>
      <c r="AD32" s="224">
        <v>8</v>
      </c>
      <c r="AE32" s="246">
        <v>6.8165243322649161E-4</v>
      </c>
      <c r="AF32" s="218" t="s">
        <v>216</v>
      </c>
      <c r="AG32" s="218" t="s">
        <v>218</v>
      </c>
      <c r="AH32" s="219">
        <v>330</v>
      </c>
      <c r="AI32" s="219">
        <v>1065570</v>
      </c>
      <c r="AJ32" s="219">
        <v>1065570</v>
      </c>
      <c r="AK32" s="219" t="s">
        <v>157</v>
      </c>
      <c r="AL32" s="219" t="s">
        <v>224</v>
      </c>
      <c r="AM32" s="219" t="s">
        <v>225</v>
      </c>
      <c r="AN32" s="279">
        <v>4000000</v>
      </c>
      <c r="AO32" s="236" t="s">
        <v>226</v>
      </c>
      <c r="AP32" s="275"/>
      <c r="AQ32" s="275"/>
      <c r="AR32" s="9" t="s">
        <v>231</v>
      </c>
      <c r="AS32" s="217"/>
      <c r="AT32" s="217"/>
      <c r="AU32" s="217"/>
      <c r="AV32" s="217"/>
      <c r="AW32" s="223" t="s">
        <v>238</v>
      </c>
      <c r="AX32" s="331"/>
      <c r="AY32" s="339"/>
    </row>
    <row r="33" spans="1:51" s="288" customFormat="1" ht="98" customHeight="1" x14ac:dyDescent="0.35">
      <c r="A33" s="334"/>
      <c r="B33" s="138"/>
      <c r="C33" s="140"/>
      <c r="D33" s="140"/>
      <c r="E33" s="140"/>
      <c r="F33" s="140"/>
      <c r="G33" s="140"/>
      <c r="H33" s="140"/>
      <c r="I33" s="140"/>
      <c r="J33" s="158" t="s">
        <v>184</v>
      </c>
      <c r="K33" s="139" t="s">
        <v>185</v>
      </c>
      <c r="L33" s="139" t="s">
        <v>166</v>
      </c>
      <c r="M33" s="155">
        <v>32</v>
      </c>
      <c r="N33" s="139" t="s">
        <v>186</v>
      </c>
      <c r="O33" s="159" t="s">
        <v>168</v>
      </c>
      <c r="P33" s="153"/>
      <c r="Q33" s="139"/>
      <c r="R33" s="174">
        <v>5</v>
      </c>
      <c r="S33" s="183">
        <v>5</v>
      </c>
      <c r="T33" s="176">
        <v>9</v>
      </c>
      <c r="U33" s="340"/>
      <c r="V33" s="340"/>
      <c r="W33" s="341"/>
      <c r="X33" s="341"/>
      <c r="Y33" s="202" t="s">
        <v>201</v>
      </c>
      <c r="Z33" s="203">
        <v>2021130010279</v>
      </c>
      <c r="AA33" s="204" t="s">
        <v>202</v>
      </c>
      <c r="AB33" s="264" t="s">
        <v>277</v>
      </c>
      <c r="AC33" s="284" t="s">
        <v>279</v>
      </c>
      <c r="AD33" s="269">
        <v>1</v>
      </c>
      <c r="AE33" s="294">
        <v>3.5707879144330275E-2</v>
      </c>
      <c r="AF33" s="285" t="s">
        <v>216</v>
      </c>
      <c r="AG33" s="285" t="s">
        <v>218</v>
      </c>
      <c r="AH33" s="286">
        <v>330</v>
      </c>
      <c r="AI33" s="286">
        <v>1065570</v>
      </c>
      <c r="AJ33" s="286">
        <v>1065570</v>
      </c>
      <c r="AK33" s="286" t="s">
        <v>157</v>
      </c>
      <c r="AL33" s="286" t="s">
        <v>224</v>
      </c>
      <c r="AM33" s="286" t="s">
        <v>225</v>
      </c>
      <c r="AN33" s="235">
        <v>104600000</v>
      </c>
      <c r="AO33" s="295" t="s">
        <v>281</v>
      </c>
      <c r="AP33" s="296" t="s">
        <v>201</v>
      </c>
      <c r="AQ33" s="296" t="s">
        <v>282</v>
      </c>
      <c r="AR33" s="287" t="s">
        <v>230</v>
      </c>
      <c r="AS33" s="9" t="s">
        <v>237</v>
      </c>
      <c r="AT33" s="217" t="s">
        <v>233</v>
      </c>
      <c r="AU33" s="217" t="str">
        <f>+AU31</f>
        <v>RECURSOS PROPIOS</v>
      </c>
      <c r="AV33" s="9" t="s">
        <v>216</v>
      </c>
      <c r="AW33" s="223" t="s">
        <v>297</v>
      </c>
      <c r="AX33" s="331"/>
      <c r="AY33" s="339"/>
    </row>
    <row r="34" spans="1:51" s="288" customFormat="1" ht="56" x14ac:dyDescent="0.35">
      <c r="A34" s="334"/>
      <c r="B34" s="138"/>
      <c r="C34" s="140"/>
      <c r="D34" s="140"/>
      <c r="E34" s="140"/>
      <c r="F34" s="140"/>
      <c r="G34" s="140"/>
      <c r="H34" s="140"/>
      <c r="I34" s="140"/>
      <c r="J34" s="158"/>
      <c r="K34" s="140"/>
      <c r="L34" s="140"/>
      <c r="M34" s="156"/>
      <c r="N34" s="140"/>
      <c r="O34" s="160"/>
      <c r="P34" s="154"/>
      <c r="Q34" s="140"/>
      <c r="R34" s="177"/>
      <c r="S34" s="184"/>
      <c r="T34" s="179"/>
      <c r="U34" s="340"/>
      <c r="V34" s="340"/>
      <c r="W34" s="341"/>
      <c r="X34" s="341"/>
      <c r="Y34" s="202"/>
      <c r="Z34" s="203"/>
      <c r="AA34" s="204"/>
      <c r="AB34" s="264" t="s">
        <v>283</v>
      </c>
      <c r="AC34" s="300" t="s">
        <v>284</v>
      </c>
      <c r="AD34" s="270">
        <v>1</v>
      </c>
      <c r="AE34" s="301">
        <v>6.8275103526444128E-2</v>
      </c>
      <c r="AF34" s="302" t="s">
        <v>266</v>
      </c>
      <c r="AG34" s="302" t="s">
        <v>218</v>
      </c>
      <c r="AH34" s="297">
        <v>90</v>
      </c>
      <c r="AI34" s="297">
        <v>1065570</v>
      </c>
      <c r="AJ34" s="297">
        <v>1065570</v>
      </c>
      <c r="AK34" s="297" t="s">
        <v>157</v>
      </c>
      <c r="AL34" s="297" t="s">
        <v>224</v>
      </c>
      <c r="AM34" s="286" t="s">
        <v>225</v>
      </c>
      <c r="AN34" s="235">
        <v>206835199.99999997</v>
      </c>
      <c r="AO34" s="295" t="s">
        <v>281</v>
      </c>
      <c r="AP34" s="304"/>
      <c r="AQ34" s="304"/>
      <c r="AR34" s="308" t="s">
        <v>230</v>
      </c>
      <c r="AS34" s="245" t="s">
        <v>285</v>
      </c>
      <c r="AT34" s="280" t="s">
        <v>295</v>
      </c>
      <c r="AU34" s="280" t="s">
        <v>225</v>
      </c>
      <c r="AV34" s="245" t="s">
        <v>266</v>
      </c>
      <c r="AW34" s="223" t="s">
        <v>298</v>
      </c>
      <c r="AX34" s="331"/>
      <c r="AY34" s="339"/>
    </row>
    <row r="35" spans="1:51" s="288" customFormat="1" ht="84" customHeight="1" x14ac:dyDescent="0.35">
      <c r="A35" s="334"/>
      <c r="B35" s="138"/>
      <c r="C35" s="140"/>
      <c r="D35" s="140"/>
      <c r="E35" s="140"/>
      <c r="F35" s="140"/>
      <c r="G35" s="140"/>
      <c r="H35" s="140"/>
      <c r="I35" s="140"/>
      <c r="J35" s="158"/>
      <c r="K35" s="140"/>
      <c r="L35" s="140"/>
      <c r="M35" s="156"/>
      <c r="N35" s="140"/>
      <c r="O35" s="160"/>
      <c r="P35" s="154"/>
      <c r="Q35" s="140"/>
      <c r="R35" s="177"/>
      <c r="S35" s="184"/>
      <c r="T35" s="179"/>
      <c r="U35" s="340"/>
      <c r="V35" s="340"/>
      <c r="W35" s="341"/>
      <c r="X35" s="341"/>
      <c r="Y35" s="202"/>
      <c r="Z35" s="203"/>
      <c r="AA35" s="204"/>
      <c r="AB35" s="264" t="s">
        <v>287</v>
      </c>
      <c r="AC35" s="300" t="s">
        <v>289</v>
      </c>
      <c r="AD35" s="270">
        <v>3</v>
      </c>
      <c r="AE35" s="301">
        <v>0.17410151399243251</v>
      </c>
      <c r="AF35" s="302" t="s">
        <v>221</v>
      </c>
      <c r="AG35" s="302" t="s">
        <v>244</v>
      </c>
      <c r="AH35" s="297">
        <v>120</v>
      </c>
      <c r="AI35" s="297">
        <v>1065570</v>
      </c>
      <c r="AJ35" s="297">
        <v>1065570</v>
      </c>
      <c r="AK35" s="297" t="s">
        <v>157</v>
      </c>
      <c r="AL35" s="297" t="s">
        <v>224</v>
      </c>
      <c r="AM35" s="286" t="s">
        <v>225</v>
      </c>
      <c r="AN35" s="235">
        <v>510000000</v>
      </c>
      <c r="AO35" s="295" t="s">
        <v>281</v>
      </c>
      <c r="AP35" s="304"/>
      <c r="AQ35" s="304"/>
      <c r="AR35" s="308" t="s">
        <v>230</v>
      </c>
      <c r="AS35" s="245" t="s">
        <v>285</v>
      </c>
      <c r="AT35" s="280" t="s">
        <v>274</v>
      </c>
      <c r="AU35" s="280" t="s">
        <v>225</v>
      </c>
      <c r="AV35" s="245" t="s">
        <v>221</v>
      </c>
      <c r="AW35" s="223" t="s">
        <v>298</v>
      </c>
      <c r="AX35" s="331"/>
      <c r="AY35" s="339"/>
    </row>
    <row r="36" spans="1:51" s="288" customFormat="1" ht="80" customHeight="1" x14ac:dyDescent="0.35">
      <c r="A36" s="334"/>
      <c r="B36" s="138"/>
      <c r="C36" s="140"/>
      <c r="D36" s="140"/>
      <c r="E36" s="140"/>
      <c r="F36" s="140"/>
      <c r="G36" s="140"/>
      <c r="H36" s="140"/>
      <c r="I36" s="140"/>
      <c r="J36" s="158"/>
      <c r="K36" s="140"/>
      <c r="L36" s="140"/>
      <c r="M36" s="156"/>
      <c r="N36" s="140"/>
      <c r="O36" s="160"/>
      <c r="P36" s="154"/>
      <c r="Q36" s="140"/>
      <c r="R36" s="177"/>
      <c r="S36" s="184"/>
      <c r="T36" s="179"/>
      <c r="U36" s="340"/>
      <c r="V36" s="340"/>
      <c r="W36" s="341"/>
      <c r="X36" s="341"/>
      <c r="Y36" s="202"/>
      <c r="Z36" s="203"/>
      <c r="AA36" s="204"/>
      <c r="AB36" s="267" t="s">
        <v>278</v>
      </c>
      <c r="AC36" s="268" t="s">
        <v>280</v>
      </c>
      <c r="AD36" s="266">
        <v>1</v>
      </c>
      <c r="AE36" s="292">
        <v>0.55065753202087497</v>
      </c>
      <c r="AF36" s="266" t="s">
        <v>216</v>
      </c>
      <c r="AG36" s="266" t="s">
        <v>266</v>
      </c>
      <c r="AH36" s="266">
        <v>270</v>
      </c>
      <c r="AI36" s="266">
        <v>1065570</v>
      </c>
      <c r="AJ36" s="266">
        <v>1065570</v>
      </c>
      <c r="AK36" s="266" t="s">
        <v>157</v>
      </c>
      <c r="AL36" s="266" t="s">
        <v>224</v>
      </c>
      <c r="AM36" s="262" t="s">
        <v>225</v>
      </c>
      <c r="AN36" s="235">
        <v>1227161390.9987202</v>
      </c>
      <c r="AO36" s="295" t="s">
        <v>281</v>
      </c>
      <c r="AP36" s="304"/>
      <c r="AQ36" s="304"/>
      <c r="AR36" s="309" t="s">
        <v>230</v>
      </c>
      <c r="AS36" s="309" t="s">
        <v>232</v>
      </c>
      <c r="AT36" s="309" t="s">
        <v>234</v>
      </c>
      <c r="AU36" s="309" t="s">
        <v>225</v>
      </c>
      <c r="AV36" s="309" t="s">
        <v>216</v>
      </c>
      <c r="AW36" s="298" t="s">
        <v>235</v>
      </c>
      <c r="AX36" s="331"/>
      <c r="AY36" s="339"/>
    </row>
    <row r="37" spans="1:51" s="288" customFormat="1" ht="45.5" customHeight="1" x14ac:dyDescent="0.35">
      <c r="A37" s="334"/>
      <c r="B37" s="138"/>
      <c r="C37" s="140"/>
      <c r="D37" s="140"/>
      <c r="E37" s="140"/>
      <c r="F37" s="140"/>
      <c r="G37" s="140"/>
      <c r="H37" s="140"/>
      <c r="I37" s="140"/>
      <c r="J37" s="158"/>
      <c r="K37" s="140"/>
      <c r="L37" s="140"/>
      <c r="M37" s="156"/>
      <c r="N37" s="140"/>
      <c r="O37" s="160"/>
      <c r="P37" s="154"/>
      <c r="Q37" s="140"/>
      <c r="R37" s="177"/>
      <c r="S37" s="184"/>
      <c r="T37" s="179"/>
      <c r="U37" s="340"/>
      <c r="V37" s="340"/>
      <c r="W37" s="341"/>
      <c r="X37" s="341"/>
      <c r="Y37" s="202"/>
      <c r="Z37" s="203"/>
      <c r="AA37" s="204"/>
      <c r="AB37" s="267"/>
      <c r="AC37" s="289"/>
      <c r="AD37" s="290"/>
      <c r="AE37" s="293"/>
      <c r="AF37" s="290"/>
      <c r="AG37" s="290"/>
      <c r="AH37" s="290"/>
      <c r="AI37" s="290"/>
      <c r="AJ37" s="290"/>
      <c r="AK37" s="290"/>
      <c r="AL37" s="290"/>
      <c r="AM37" s="262"/>
      <c r="AN37" s="235">
        <v>385893745</v>
      </c>
      <c r="AO37" s="295" t="s">
        <v>227</v>
      </c>
      <c r="AP37" s="304"/>
      <c r="AQ37" s="304"/>
      <c r="AR37" s="310"/>
      <c r="AS37" s="310"/>
      <c r="AT37" s="310"/>
      <c r="AU37" s="310"/>
      <c r="AV37" s="310"/>
      <c r="AW37" s="299"/>
      <c r="AX37" s="331"/>
      <c r="AY37" s="339"/>
    </row>
    <row r="38" spans="1:51" ht="70" x14ac:dyDescent="0.35">
      <c r="A38" s="334"/>
      <c r="B38" s="138"/>
      <c r="C38" s="140"/>
      <c r="D38" s="140"/>
      <c r="E38" s="140"/>
      <c r="F38" s="140"/>
      <c r="G38" s="140"/>
      <c r="H38" s="140"/>
      <c r="I38" s="140"/>
      <c r="J38" s="158"/>
      <c r="K38" s="255" t="s">
        <v>187</v>
      </c>
      <c r="L38" s="255" t="s">
        <v>166</v>
      </c>
      <c r="M38" s="255">
        <v>0</v>
      </c>
      <c r="N38" s="255" t="s">
        <v>188</v>
      </c>
      <c r="O38" s="255" t="s">
        <v>168</v>
      </c>
      <c r="P38" s="255"/>
      <c r="Q38" s="255"/>
      <c r="R38" s="258">
        <v>1000</v>
      </c>
      <c r="S38" s="303">
        <v>250</v>
      </c>
      <c r="T38" s="196">
        <v>1200</v>
      </c>
      <c r="U38" s="337"/>
      <c r="V38" s="337"/>
      <c r="W38" s="338"/>
      <c r="X38" s="338"/>
      <c r="Y38" s="200"/>
      <c r="Z38" s="201"/>
      <c r="AA38" s="205"/>
      <c r="AB38" s="264" t="s">
        <v>286</v>
      </c>
      <c r="AC38" s="284" t="s">
        <v>288</v>
      </c>
      <c r="AD38" s="269">
        <v>1</v>
      </c>
      <c r="AE38" s="294">
        <v>6.8275103526444128E-2</v>
      </c>
      <c r="AF38" s="285" t="s">
        <v>221</v>
      </c>
      <c r="AG38" s="285" t="s">
        <v>220</v>
      </c>
      <c r="AH38" s="286">
        <v>60</v>
      </c>
      <c r="AI38" s="286">
        <v>1065570</v>
      </c>
      <c r="AJ38" s="286">
        <v>1065570</v>
      </c>
      <c r="AK38" s="286" t="s">
        <v>157</v>
      </c>
      <c r="AL38" s="286" t="s">
        <v>224</v>
      </c>
      <c r="AM38" s="286" t="s">
        <v>225</v>
      </c>
      <c r="AN38" s="235">
        <v>200000000</v>
      </c>
      <c r="AO38" s="295" t="s">
        <v>281</v>
      </c>
      <c r="AP38" s="304"/>
      <c r="AQ38" s="304"/>
      <c r="AR38" s="287" t="s">
        <v>230</v>
      </c>
      <c r="AS38" s="9" t="s">
        <v>285</v>
      </c>
      <c r="AT38" s="217" t="s">
        <v>274</v>
      </c>
      <c r="AU38" s="217" t="s">
        <v>225</v>
      </c>
      <c r="AV38" s="9" t="s">
        <v>221</v>
      </c>
      <c r="AW38" s="223" t="s">
        <v>298</v>
      </c>
      <c r="AX38" s="331"/>
      <c r="AY38" s="339"/>
    </row>
    <row r="39" spans="1:51" ht="56" x14ac:dyDescent="0.35">
      <c r="A39" s="334"/>
      <c r="B39" s="138"/>
      <c r="C39" s="140"/>
      <c r="D39" s="140"/>
      <c r="E39" s="140"/>
      <c r="F39" s="140"/>
      <c r="G39" s="140"/>
      <c r="H39" s="140"/>
      <c r="I39" s="140"/>
      <c r="J39" s="158"/>
      <c r="K39" s="138" t="s">
        <v>189</v>
      </c>
      <c r="L39" s="138" t="s">
        <v>166</v>
      </c>
      <c r="M39" s="149">
        <v>0</v>
      </c>
      <c r="N39" s="138" t="s">
        <v>190</v>
      </c>
      <c r="O39" s="150" t="s">
        <v>168</v>
      </c>
      <c r="P39" s="150"/>
      <c r="Q39" s="149"/>
      <c r="R39" s="180">
        <v>20</v>
      </c>
      <c r="S39" s="185">
        <v>5</v>
      </c>
      <c r="T39" s="182">
        <v>20</v>
      </c>
      <c r="U39" s="337"/>
      <c r="V39" s="337"/>
      <c r="W39" s="338"/>
      <c r="X39" s="338"/>
      <c r="Y39" s="200"/>
      <c r="Z39" s="201"/>
      <c r="AA39" s="205"/>
      <c r="AB39" s="264" t="s">
        <v>290</v>
      </c>
      <c r="AC39" s="284" t="s">
        <v>292</v>
      </c>
      <c r="AD39" s="269">
        <v>1</v>
      </c>
      <c r="AE39" s="294">
        <v>9.539231487981796E-2</v>
      </c>
      <c r="AF39" s="218" t="s">
        <v>215</v>
      </c>
      <c r="AG39" s="218" t="s">
        <v>218</v>
      </c>
      <c r="AH39" s="219">
        <v>360</v>
      </c>
      <c r="AI39" s="286">
        <v>1065570</v>
      </c>
      <c r="AJ39" s="286">
        <v>1065570</v>
      </c>
      <c r="AK39" s="286" t="s">
        <v>157</v>
      </c>
      <c r="AL39" s="286" t="s">
        <v>224</v>
      </c>
      <c r="AM39" s="286" t="s">
        <v>225</v>
      </c>
      <c r="AN39" s="235">
        <v>279435138</v>
      </c>
      <c r="AO39" s="295" t="s">
        <v>281</v>
      </c>
      <c r="AP39" s="304"/>
      <c r="AQ39" s="304"/>
      <c r="AR39" s="9" t="s">
        <v>231</v>
      </c>
      <c r="AS39" s="217"/>
      <c r="AT39" s="217"/>
      <c r="AU39" s="9"/>
      <c r="AV39" s="9"/>
      <c r="AW39" s="223" t="s">
        <v>294</v>
      </c>
      <c r="AX39" s="331"/>
      <c r="AY39" s="339"/>
    </row>
    <row r="40" spans="1:51" ht="56" x14ac:dyDescent="0.35">
      <c r="A40" s="334"/>
      <c r="B40" s="138"/>
      <c r="C40" s="140"/>
      <c r="D40" s="140"/>
      <c r="E40" s="140"/>
      <c r="F40" s="140"/>
      <c r="G40" s="140"/>
      <c r="H40" s="140"/>
      <c r="I40" s="140"/>
      <c r="J40" s="158"/>
      <c r="K40" s="138"/>
      <c r="L40" s="138"/>
      <c r="M40" s="149"/>
      <c r="N40" s="138"/>
      <c r="O40" s="150"/>
      <c r="P40" s="150"/>
      <c r="Q40" s="149"/>
      <c r="R40" s="186"/>
      <c r="S40" s="185"/>
      <c r="T40" s="182"/>
      <c r="U40" s="337"/>
      <c r="V40" s="337"/>
      <c r="W40" s="338"/>
      <c r="X40" s="338"/>
      <c r="Y40" s="200"/>
      <c r="Z40" s="201"/>
      <c r="AA40" s="205"/>
      <c r="AB40" s="305" t="s">
        <v>291</v>
      </c>
      <c r="AC40" s="300" t="s">
        <v>293</v>
      </c>
      <c r="AD40" s="270">
        <v>7</v>
      </c>
      <c r="AE40" s="301">
        <v>5.2571829715361978E-3</v>
      </c>
      <c r="AF40" s="261" t="s">
        <v>216</v>
      </c>
      <c r="AG40" s="261" t="s">
        <v>216</v>
      </c>
      <c r="AH40" s="232">
        <v>30</v>
      </c>
      <c r="AI40" s="297">
        <v>1065570</v>
      </c>
      <c r="AJ40" s="297">
        <v>1065570</v>
      </c>
      <c r="AK40" s="297" t="s">
        <v>157</v>
      </c>
      <c r="AL40" s="297" t="s">
        <v>224</v>
      </c>
      <c r="AM40" s="297" t="s">
        <v>225</v>
      </c>
      <c r="AN40" s="235">
        <f>2200000*7</f>
        <v>15400000</v>
      </c>
      <c r="AO40" s="295" t="s">
        <v>281</v>
      </c>
      <c r="AP40" s="304"/>
      <c r="AQ40" s="304"/>
      <c r="AR40" s="245" t="s">
        <v>230</v>
      </c>
      <c r="AS40" s="245" t="s">
        <v>237</v>
      </c>
      <c r="AT40" s="280" t="s">
        <v>233</v>
      </c>
      <c r="AU40" s="280" t="s">
        <v>225</v>
      </c>
      <c r="AV40" s="245" t="s">
        <v>216</v>
      </c>
      <c r="AW40" s="281" t="s">
        <v>296</v>
      </c>
      <c r="AX40" s="331"/>
      <c r="AY40" s="339"/>
    </row>
    <row r="41" spans="1:51" ht="37.5" customHeight="1" x14ac:dyDescent="0.35">
      <c r="A41" s="334"/>
      <c r="B41" s="138"/>
      <c r="C41" s="140"/>
      <c r="D41" s="140"/>
      <c r="E41" s="140"/>
      <c r="F41" s="140"/>
      <c r="G41" s="140"/>
      <c r="H41" s="140"/>
      <c r="I41" s="140"/>
      <c r="J41" s="158" t="s">
        <v>191</v>
      </c>
      <c r="K41" s="139" t="s">
        <v>192</v>
      </c>
      <c r="L41" s="139" t="s">
        <v>166</v>
      </c>
      <c r="M41" s="139">
        <v>18570</v>
      </c>
      <c r="N41" s="139" t="s">
        <v>193</v>
      </c>
      <c r="O41" s="139"/>
      <c r="P41" s="153" t="s">
        <v>168</v>
      </c>
      <c r="Q41" s="139" t="s">
        <v>194</v>
      </c>
      <c r="R41" s="174">
        <v>20000</v>
      </c>
      <c r="S41" s="183">
        <v>5000</v>
      </c>
      <c r="T41" s="176">
        <v>43008</v>
      </c>
      <c r="U41" s="337"/>
      <c r="V41" s="337"/>
      <c r="W41" s="338"/>
      <c r="X41" s="338"/>
      <c r="Y41" s="158" t="s">
        <v>203</v>
      </c>
      <c r="Z41" s="199">
        <v>2021130010176</v>
      </c>
      <c r="AA41" s="158" t="s">
        <v>204</v>
      </c>
      <c r="AB41" s="214" t="s">
        <v>299</v>
      </c>
      <c r="AC41" s="300" t="s">
        <v>314</v>
      </c>
      <c r="AD41" s="224">
        <v>1</v>
      </c>
      <c r="AE41" s="301">
        <v>7.2062394157457799E-2</v>
      </c>
      <c r="AF41" s="218" t="s">
        <v>221</v>
      </c>
      <c r="AG41" s="218" t="s">
        <v>220</v>
      </c>
      <c r="AH41" s="219">
        <v>60</v>
      </c>
      <c r="AI41" s="219">
        <v>1065570</v>
      </c>
      <c r="AJ41" s="219">
        <v>1065570</v>
      </c>
      <c r="AK41" s="219" t="s">
        <v>157</v>
      </c>
      <c r="AL41" s="219" t="s">
        <v>224</v>
      </c>
      <c r="AM41" s="219" t="s">
        <v>225</v>
      </c>
      <c r="AN41" s="235">
        <v>50000000</v>
      </c>
      <c r="AO41" s="295" t="s">
        <v>226</v>
      </c>
      <c r="AP41" s="230" t="s">
        <v>203</v>
      </c>
      <c r="AQ41" s="230" t="s">
        <v>356</v>
      </c>
      <c r="AR41" s="9" t="s">
        <v>230</v>
      </c>
      <c r="AS41" s="9" t="s">
        <v>285</v>
      </c>
      <c r="AT41" s="217" t="s">
        <v>274</v>
      </c>
      <c r="AU41" s="217" t="s">
        <v>225</v>
      </c>
      <c r="AV41" s="253" t="s">
        <v>221</v>
      </c>
      <c r="AW41" s="223" t="s">
        <v>298</v>
      </c>
      <c r="AX41" s="331"/>
      <c r="AY41" s="339"/>
    </row>
    <row r="42" spans="1:51" ht="42" customHeight="1" x14ac:dyDescent="0.35">
      <c r="A42" s="334"/>
      <c r="B42" s="138"/>
      <c r="C42" s="140"/>
      <c r="D42" s="140"/>
      <c r="E42" s="140"/>
      <c r="F42" s="140"/>
      <c r="G42" s="140"/>
      <c r="H42" s="140"/>
      <c r="I42" s="140"/>
      <c r="J42" s="158"/>
      <c r="K42" s="140"/>
      <c r="L42" s="140"/>
      <c r="M42" s="140"/>
      <c r="N42" s="140"/>
      <c r="O42" s="140"/>
      <c r="P42" s="154"/>
      <c r="Q42" s="140"/>
      <c r="R42" s="177"/>
      <c r="S42" s="184"/>
      <c r="T42" s="179"/>
      <c r="U42" s="337"/>
      <c r="V42" s="337"/>
      <c r="W42" s="338"/>
      <c r="X42" s="338"/>
      <c r="Y42" s="158"/>
      <c r="Z42" s="199"/>
      <c r="AA42" s="158"/>
      <c r="AB42" s="214" t="s">
        <v>300</v>
      </c>
      <c r="AC42" s="224" t="s">
        <v>315</v>
      </c>
      <c r="AD42" s="224">
        <v>1</v>
      </c>
      <c r="AE42" s="301">
        <v>0.2161871824723734</v>
      </c>
      <c r="AF42" s="218" t="s">
        <v>221</v>
      </c>
      <c r="AG42" s="218" t="s">
        <v>220</v>
      </c>
      <c r="AH42" s="219">
        <v>60</v>
      </c>
      <c r="AI42" s="219">
        <v>1065570</v>
      </c>
      <c r="AJ42" s="219">
        <v>1065570</v>
      </c>
      <c r="AK42" s="219" t="s">
        <v>157</v>
      </c>
      <c r="AL42" s="219" t="s">
        <v>224</v>
      </c>
      <c r="AM42" s="219" t="s">
        <v>225</v>
      </c>
      <c r="AN42" s="235">
        <v>150000000</v>
      </c>
      <c r="AO42" s="295" t="s">
        <v>226</v>
      </c>
      <c r="AP42" s="306"/>
      <c r="AQ42" s="306"/>
      <c r="AR42" s="9" t="s">
        <v>230</v>
      </c>
      <c r="AS42" s="9" t="s">
        <v>232</v>
      </c>
      <c r="AT42" s="217" t="s">
        <v>234</v>
      </c>
      <c r="AU42" s="9" t="s">
        <v>225</v>
      </c>
      <c r="AV42" s="253" t="s">
        <v>221</v>
      </c>
      <c r="AW42" s="223" t="s">
        <v>298</v>
      </c>
      <c r="AX42" s="331"/>
      <c r="AY42" s="339"/>
    </row>
    <row r="43" spans="1:51" ht="62.5" customHeight="1" x14ac:dyDescent="0.35">
      <c r="A43" s="334"/>
      <c r="B43" s="138"/>
      <c r="C43" s="140"/>
      <c r="D43" s="140"/>
      <c r="E43" s="140"/>
      <c r="F43" s="140"/>
      <c r="G43" s="140"/>
      <c r="H43" s="140"/>
      <c r="I43" s="140"/>
      <c r="J43" s="158"/>
      <c r="K43" s="140"/>
      <c r="L43" s="140"/>
      <c r="M43" s="140"/>
      <c r="N43" s="140"/>
      <c r="O43" s="140"/>
      <c r="P43" s="154"/>
      <c r="Q43" s="140"/>
      <c r="R43" s="177"/>
      <c r="S43" s="184"/>
      <c r="T43" s="179"/>
      <c r="U43" s="337"/>
      <c r="V43" s="337"/>
      <c r="W43" s="338"/>
      <c r="X43" s="338"/>
      <c r="Y43" s="158"/>
      <c r="Z43" s="199"/>
      <c r="AA43" s="158"/>
      <c r="AB43" s="213" t="s">
        <v>301</v>
      </c>
      <c r="AC43" s="225" t="s">
        <v>316</v>
      </c>
      <c r="AD43" s="226">
        <v>1</v>
      </c>
      <c r="AE43" s="247">
        <v>0.43237436494474679</v>
      </c>
      <c r="AF43" s="226" t="s">
        <v>221</v>
      </c>
      <c r="AG43" s="226" t="s">
        <v>218</v>
      </c>
      <c r="AH43" s="226">
        <v>300</v>
      </c>
      <c r="AI43" s="226">
        <v>1065570</v>
      </c>
      <c r="AJ43" s="226">
        <v>1065570</v>
      </c>
      <c r="AK43" s="226" t="s">
        <v>157</v>
      </c>
      <c r="AL43" s="226" t="s">
        <v>224</v>
      </c>
      <c r="AM43" s="226" t="s">
        <v>225</v>
      </c>
      <c r="AN43" s="235">
        <v>232882462</v>
      </c>
      <c r="AO43" s="295" t="s">
        <v>226</v>
      </c>
      <c r="AP43" s="306"/>
      <c r="AQ43" s="306"/>
      <c r="AR43" s="240" t="s">
        <v>230</v>
      </c>
      <c r="AS43" s="240" t="s">
        <v>237</v>
      </c>
      <c r="AT43" s="240" t="s">
        <v>233</v>
      </c>
      <c r="AU43" s="240" t="str">
        <f>+AU41</f>
        <v>RECURSOS PROPIOS</v>
      </c>
      <c r="AV43" s="240" t="s">
        <v>221</v>
      </c>
      <c r="AW43" s="311" t="s">
        <v>298</v>
      </c>
      <c r="AX43" s="331"/>
      <c r="AY43" s="339"/>
    </row>
    <row r="44" spans="1:51" ht="29.5" customHeight="1" x14ac:dyDescent="0.35">
      <c r="A44" s="334"/>
      <c r="B44" s="138"/>
      <c r="C44" s="140"/>
      <c r="D44" s="140"/>
      <c r="E44" s="140"/>
      <c r="F44" s="140"/>
      <c r="G44" s="140"/>
      <c r="H44" s="140"/>
      <c r="I44" s="140"/>
      <c r="J44" s="158"/>
      <c r="K44" s="140"/>
      <c r="L44" s="140"/>
      <c r="M44" s="140"/>
      <c r="N44" s="140"/>
      <c r="O44" s="140"/>
      <c r="P44" s="154"/>
      <c r="Q44" s="140"/>
      <c r="R44" s="177"/>
      <c r="S44" s="184"/>
      <c r="T44" s="179"/>
      <c r="U44" s="337"/>
      <c r="V44" s="337"/>
      <c r="W44" s="338"/>
      <c r="X44" s="338"/>
      <c r="Y44" s="158"/>
      <c r="Z44" s="199"/>
      <c r="AA44" s="158"/>
      <c r="AB44" s="213"/>
      <c r="AC44" s="225"/>
      <c r="AD44" s="227"/>
      <c r="AE44" s="248"/>
      <c r="AF44" s="227"/>
      <c r="AG44" s="227"/>
      <c r="AH44" s="227"/>
      <c r="AI44" s="227"/>
      <c r="AJ44" s="227"/>
      <c r="AK44" s="227"/>
      <c r="AL44" s="227"/>
      <c r="AM44" s="227"/>
      <c r="AN44" s="235">
        <v>67117538</v>
      </c>
      <c r="AO44" s="295" t="s">
        <v>227</v>
      </c>
      <c r="AP44" s="306"/>
      <c r="AQ44" s="306"/>
      <c r="AR44" s="241"/>
      <c r="AS44" s="241"/>
      <c r="AT44" s="241"/>
      <c r="AU44" s="241"/>
      <c r="AV44" s="241"/>
      <c r="AW44" s="312"/>
      <c r="AX44" s="331"/>
      <c r="AY44" s="339"/>
    </row>
    <row r="45" spans="1:51" ht="75.5" customHeight="1" x14ac:dyDescent="0.35">
      <c r="A45" s="334"/>
      <c r="B45" s="138"/>
      <c r="C45" s="141"/>
      <c r="D45" s="141"/>
      <c r="E45" s="141"/>
      <c r="F45" s="141"/>
      <c r="G45" s="141"/>
      <c r="H45" s="141"/>
      <c r="I45" s="141"/>
      <c r="J45" s="158"/>
      <c r="K45" s="161" t="s">
        <v>195</v>
      </c>
      <c r="L45" s="162" t="s">
        <v>166</v>
      </c>
      <c r="M45" s="163">
        <v>0</v>
      </c>
      <c r="N45" s="162" t="s">
        <v>196</v>
      </c>
      <c r="O45" s="164"/>
      <c r="P45" s="164" t="s">
        <v>168</v>
      </c>
      <c r="Q45" s="162" t="s">
        <v>194</v>
      </c>
      <c r="R45" s="187">
        <v>2000</v>
      </c>
      <c r="S45" s="188">
        <v>500</v>
      </c>
      <c r="T45" s="189">
        <v>7211</v>
      </c>
      <c r="U45" s="337"/>
      <c r="V45" s="337"/>
      <c r="W45" s="338"/>
      <c r="X45" s="338"/>
      <c r="Y45" s="200"/>
      <c r="Z45" s="201"/>
      <c r="AA45" s="200"/>
      <c r="AB45" s="214" t="s">
        <v>209</v>
      </c>
      <c r="AC45" s="300" t="s">
        <v>293</v>
      </c>
      <c r="AD45" s="224">
        <v>11</v>
      </c>
      <c r="AE45" s="301">
        <v>0.27937605842542201</v>
      </c>
      <c r="AF45" s="218" t="s">
        <v>216</v>
      </c>
      <c r="AG45" s="218" t="s">
        <v>218</v>
      </c>
      <c r="AH45" s="219">
        <v>330</v>
      </c>
      <c r="AI45" s="219">
        <v>1065570</v>
      </c>
      <c r="AJ45" s="219">
        <v>1065570</v>
      </c>
      <c r="AK45" s="219" t="s">
        <v>157</v>
      </c>
      <c r="AL45" s="219" t="s">
        <v>317</v>
      </c>
      <c r="AM45" s="219" t="s">
        <v>225</v>
      </c>
      <c r="AN45" s="235">
        <f>260960708-67117538</f>
        <v>193843170</v>
      </c>
      <c r="AO45" s="295" t="s">
        <v>227</v>
      </c>
      <c r="AP45" s="231"/>
      <c r="AQ45" s="231"/>
      <c r="AR45" s="9" t="s">
        <v>230</v>
      </c>
      <c r="AS45" s="217" t="s">
        <v>237</v>
      </c>
      <c r="AT45" s="217" t="s">
        <v>233</v>
      </c>
      <c r="AU45" s="9" t="s">
        <v>225</v>
      </c>
      <c r="AV45" s="9" t="s">
        <v>216</v>
      </c>
      <c r="AW45" s="223" t="s">
        <v>298</v>
      </c>
      <c r="AX45" s="332"/>
      <c r="AY45" s="342"/>
    </row>
    <row r="46" spans="1:51" ht="252" x14ac:dyDescent="0.55000000000000004">
      <c r="A46" s="343"/>
      <c r="B46" s="142"/>
      <c r="C46" s="143"/>
      <c r="D46" s="143"/>
      <c r="E46" s="143"/>
      <c r="F46" s="143"/>
      <c r="G46" s="143"/>
      <c r="H46" s="143"/>
      <c r="I46" s="143"/>
      <c r="J46" s="142"/>
      <c r="K46" s="161"/>
      <c r="L46" s="162"/>
      <c r="M46" s="163"/>
      <c r="N46" s="162"/>
      <c r="O46" s="163"/>
      <c r="P46" s="163"/>
      <c r="Q46" s="163"/>
      <c r="R46" s="190"/>
      <c r="S46" s="191"/>
      <c r="T46" s="192"/>
      <c r="U46" s="337"/>
      <c r="V46" s="337"/>
      <c r="W46" s="338"/>
      <c r="X46" s="338"/>
      <c r="Y46" s="206" t="s">
        <v>302</v>
      </c>
      <c r="Z46" s="207" t="s">
        <v>205</v>
      </c>
      <c r="AA46" s="208" t="s">
        <v>206</v>
      </c>
      <c r="AB46" s="222" t="s">
        <v>318</v>
      </c>
      <c r="AC46" s="222" t="s">
        <v>319</v>
      </c>
      <c r="AD46" s="316">
        <v>1</v>
      </c>
      <c r="AE46" s="317">
        <v>1</v>
      </c>
      <c r="AF46" s="221" t="s">
        <v>320</v>
      </c>
      <c r="AG46" s="316" t="s">
        <v>320</v>
      </c>
      <c r="AH46" s="318">
        <v>30</v>
      </c>
      <c r="AI46" s="316" t="s">
        <v>205</v>
      </c>
      <c r="AJ46" s="316" t="s">
        <v>205</v>
      </c>
      <c r="AK46" s="219" t="s">
        <v>157</v>
      </c>
      <c r="AL46" s="219" t="s">
        <v>321</v>
      </c>
      <c r="AM46" s="316" t="s">
        <v>205</v>
      </c>
      <c r="AN46" s="316" t="s">
        <v>205</v>
      </c>
      <c r="AO46" s="316" t="s">
        <v>205</v>
      </c>
      <c r="AP46" s="316" t="s">
        <v>205</v>
      </c>
      <c r="AQ46" s="316" t="s">
        <v>205</v>
      </c>
      <c r="AR46" s="316" t="s">
        <v>231</v>
      </c>
      <c r="AS46" s="319"/>
      <c r="AT46" s="319"/>
      <c r="AU46" s="319"/>
      <c r="AV46" s="319"/>
      <c r="AW46" s="319"/>
      <c r="AX46" s="220" t="s">
        <v>344</v>
      </c>
      <c r="AY46" s="320" t="s">
        <v>345</v>
      </c>
    </row>
    <row r="47" spans="1:51" ht="409.5" x14ac:dyDescent="0.55000000000000004">
      <c r="A47" s="343"/>
      <c r="B47" s="142"/>
      <c r="C47" s="143"/>
      <c r="D47" s="143"/>
      <c r="E47" s="143"/>
      <c r="F47" s="143"/>
      <c r="G47" s="143"/>
      <c r="H47" s="143"/>
      <c r="I47" s="143"/>
      <c r="J47" s="142"/>
      <c r="K47" s="161"/>
      <c r="L47" s="162"/>
      <c r="M47" s="163"/>
      <c r="N47" s="162"/>
      <c r="O47" s="163"/>
      <c r="P47" s="163"/>
      <c r="Q47" s="163"/>
      <c r="R47" s="190"/>
      <c r="S47" s="191"/>
      <c r="T47" s="192"/>
      <c r="U47" s="337"/>
      <c r="V47" s="337"/>
      <c r="W47" s="338"/>
      <c r="X47" s="338"/>
      <c r="Y47" s="206" t="s">
        <v>303</v>
      </c>
      <c r="Z47" s="207" t="s">
        <v>205</v>
      </c>
      <c r="AA47" s="208" t="s">
        <v>206</v>
      </c>
      <c r="AB47" s="222" t="s">
        <v>322</v>
      </c>
      <c r="AC47" s="222" t="s">
        <v>323</v>
      </c>
      <c r="AD47" s="316">
        <v>1</v>
      </c>
      <c r="AE47" s="219">
        <v>1</v>
      </c>
      <c r="AF47" s="221" t="s">
        <v>320</v>
      </c>
      <c r="AG47" s="316" t="s">
        <v>320</v>
      </c>
      <c r="AH47" s="318">
        <v>30</v>
      </c>
      <c r="AI47" s="316" t="s">
        <v>205</v>
      </c>
      <c r="AJ47" s="316" t="s">
        <v>205</v>
      </c>
      <c r="AK47" s="219" t="s">
        <v>157</v>
      </c>
      <c r="AL47" s="219" t="s">
        <v>321</v>
      </c>
      <c r="AM47" s="316" t="s">
        <v>205</v>
      </c>
      <c r="AN47" s="316" t="s">
        <v>205</v>
      </c>
      <c r="AO47" s="316" t="s">
        <v>205</v>
      </c>
      <c r="AP47" s="316" t="s">
        <v>205</v>
      </c>
      <c r="AQ47" s="316" t="s">
        <v>205</v>
      </c>
      <c r="AR47" s="316" t="s">
        <v>231</v>
      </c>
      <c r="AS47" s="319"/>
      <c r="AT47" s="319"/>
      <c r="AU47" s="319"/>
      <c r="AV47" s="319"/>
      <c r="AW47" s="319"/>
      <c r="AX47" s="219" t="s">
        <v>346</v>
      </c>
      <c r="AY47" s="321" t="s">
        <v>347</v>
      </c>
    </row>
    <row r="48" spans="1:51" ht="168" x14ac:dyDescent="0.55000000000000004">
      <c r="A48" s="343"/>
      <c r="B48" s="142"/>
      <c r="C48" s="143"/>
      <c r="D48" s="143"/>
      <c r="E48" s="143"/>
      <c r="F48" s="143"/>
      <c r="G48" s="143"/>
      <c r="H48" s="143"/>
      <c r="I48" s="143"/>
      <c r="J48" s="142"/>
      <c r="K48" s="165"/>
      <c r="L48" s="166"/>
      <c r="M48" s="167"/>
      <c r="N48" s="166"/>
      <c r="O48" s="167"/>
      <c r="P48" s="167"/>
      <c r="Q48" s="167"/>
      <c r="R48" s="190"/>
      <c r="S48" s="191"/>
      <c r="T48" s="192"/>
      <c r="U48" s="337"/>
      <c r="V48" s="337"/>
      <c r="W48" s="338"/>
      <c r="X48" s="338"/>
      <c r="Y48" s="206" t="s">
        <v>304</v>
      </c>
      <c r="Z48" s="207" t="s">
        <v>205</v>
      </c>
      <c r="AA48" s="208" t="s">
        <v>206</v>
      </c>
      <c r="AB48" s="322" t="s">
        <v>324</v>
      </c>
      <c r="AC48" s="222" t="s">
        <v>325</v>
      </c>
      <c r="AD48" s="316">
        <v>1</v>
      </c>
      <c r="AE48" s="219">
        <v>1</v>
      </c>
      <c r="AF48" s="221" t="s">
        <v>320</v>
      </c>
      <c r="AG48" s="316" t="s">
        <v>320</v>
      </c>
      <c r="AH48" s="318">
        <v>30</v>
      </c>
      <c r="AI48" s="316" t="s">
        <v>205</v>
      </c>
      <c r="AJ48" s="316" t="s">
        <v>205</v>
      </c>
      <c r="AK48" s="219" t="s">
        <v>157</v>
      </c>
      <c r="AL48" s="219" t="s">
        <v>321</v>
      </c>
      <c r="AM48" s="316" t="s">
        <v>205</v>
      </c>
      <c r="AN48" s="316" t="s">
        <v>205</v>
      </c>
      <c r="AO48" s="316" t="s">
        <v>205</v>
      </c>
      <c r="AP48" s="316" t="s">
        <v>205</v>
      </c>
      <c r="AQ48" s="316" t="s">
        <v>205</v>
      </c>
      <c r="AR48" s="316" t="s">
        <v>231</v>
      </c>
      <c r="AS48" s="319"/>
      <c r="AT48" s="319"/>
      <c r="AU48" s="319"/>
      <c r="AV48" s="319"/>
      <c r="AW48" s="319"/>
      <c r="AX48" s="220" t="s">
        <v>348</v>
      </c>
      <c r="AY48" s="320" t="s">
        <v>349</v>
      </c>
    </row>
    <row r="49" spans="1:51" ht="168" x14ac:dyDescent="0.55000000000000004">
      <c r="A49" s="343"/>
      <c r="B49" s="142"/>
      <c r="C49" s="143"/>
      <c r="D49" s="143"/>
      <c r="E49" s="143"/>
      <c r="F49" s="143"/>
      <c r="G49" s="143"/>
      <c r="H49" s="143"/>
      <c r="I49" s="143"/>
      <c r="J49" s="142"/>
      <c r="K49" s="165"/>
      <c r="L49" s="166"/>
      <c r="M49" s="167"/>
      <c r="N49" s="166"/>
      <c r="O49" s="167"/>
      <c r="P49" s="167"/>
      <c r="Q49" s="167"/>
      <c r="R49" s="190"/>
      <c r="S49" s="191"/>
      <c r="T49" s="192"/>
      <c r="U49" s="337"/>
      <c r="V49" s="337"/>
      <c r="W49" s="338"/>
      <c r="X49" s="338"/>
      <c r="Y49" s="206" t="s">
        <v>305</v>
      </c>
      <c r="Z49" s="207" t="s">
        <v>205</v>
      </c>
      <c r="AA49" s="208" t="s">
        <v>206</v>
      </c>
      <c r="AB49" s="322" t="s">
        <v>326</v>
      </c>
      <c r="AC49" s="222" t="s">
        <v>327</v>
      </c>
      <c r="AD49" s="316">
        <v>1</v>
      </c>
      <c r="AE49" s="219">
        <v>1</v>
      </c>
      <c r="AF49" s="221" t="s">
        <v>320</v>
      </c>
      <c r="AG49" s="316" t="s">
        <v>320</v>
      </c>
      <c r="AH49" s="318">
        <v>30</v>
      </c>
      <c r="AI49" s="316" t="s">
        <v>205</v>
      </c>
      <c r="AJ49" s="316" t="s">
        <v>205</v>
      </c>
      <c r="AK49" s="219" t="s">
        <v>157</v>
      </c>
      <c r="AL49" s="219" t="s">
        <v>321</v>
      </c>
      <c r="AM49" s="316" t="s">
        <v>205</v>
      </c>
      <c r="AN49" s="316" t="s">
        <v>205</v>
      </c>
      <c r="AO49" s="316" t="s">
        <v>205</v>
      </c>
      <c r="AP49" s="316" t="s">
        <v>205</v>
      </c>
      <c r="AQ49" s="316" t="s">
        <v>205</v>
      </c>
      <c r="AR49" s="316" t="s">
        <v>231</v>
      </c>
      <c r="AS49" s="319"/>
      <c r="AT49" s="319"/>
      <c r="AU49" s="319"/>
      <c r="AV49" s="319"/>
      <c r="AW49" s="319"/>
      <c r="AX49" s="220" t="s">
        <v>348</v>
      </c>
      <c r="AY49" s="320" t="s">
        <v>349</v>
      </c>
    </row>
    <row r="50" spans="1:51" ht="168" x14ac:dyDescent="0.55000000000000004">
      <c r="A50" s="343"/>
      <c r="B50" s="142"/>
      <c r="C50" s="143"/>
      <c r="D50" s="143"/>
      <c r="E50" s="143"/>
      <c r="F50" s="143"/>
      <c r="G50" s="143"/>
      <c r="H50" s="143"/>
      <c r="I50" s="143"/>
      <c r="J50" s="142"/>
      <c r="K50" s="165"/>
      <c r="L50" s="166"/>
      <c r="M50" s="167"/>
      <c r="N50" s="166"/>
      <c r="O50" s="167"/>
      <c r="P50" s="167"/>
      <c r="Q50" s="167"/>
      <c r="R50" s="190"/>
      <c r="S50" s="191"/>
      <c r="T50" s="192"/>
      <c r="U50" s="337"/>
      <c r="V50" s="337"/>
      <c r="W50" s="338"/>
      <c r="X50" s="338"/>
      <c r="Y50" s="206" t="s">
        <v>306</v>
      </c>
      <c r="Z50" s="207" t="s">
        <v>205</v>
      </c>
      <c r="AA50" s="208" t="s">
        <v>206</v>
      </c>
      <c r="AB50" s="322" t="s">
        <v>328</v>
      </c>
      <c r="AC50" s="222" t="s">
        <v>329</v>
      </c>
      <c r="AD50" s="316">
        <v>1</v>
      </c>
      <c r="AE50" s="219">
        <v>1</v>
      </c>
      <c r="AF50" s="221" t="s">
        <v>320</v>
      </c>
      <c r="AG50" s="316" t="s">
        <v>320</v>
      </c>
      <c r="AH50" s="318">
        <v>30</v>
      </c>
      <c r="AI50" s="316" t="s">
        <v>205</v>
      </c>
      <c r="AJ50" s="316" t="s">
        <v>205</v>
      </c>
      <c r="AK50" s="219" t="s">
        <v>157</v>
      </c>
      <c r="AL50" s="219" t="s">
        <v>321</v>
      </c>
      <c r="AM50" s="316" t="s">
        <v>205</v>
      </c>
      <c r="AN50" s="316" t="s">
        <v>205</v>
      </c>
      <c r="AO50" s="316" t="s">
        <v>205</v>
      </c>
      <c r="AP50" s="316" t="s">
        <v>205</v>
      </c>
      <c r="AQ50" s="316" t="s">
        <v>205</v>
      </c>
      <c r="AR50" s="316" t="s">
        <v>231</v>
      </c>
      <c r="AS50" s="319"/>
      <c r="AT50" s="319"/>
      <c r="AU50" s="319"/>
      <c r="AV50" s="319"/>
      <c r="AW50" s="319"/>
      <c r="AX50" s="220" t="s">
        <v>348</v>
      </c>
      <c r="AY50" s="320" t="s">
        <v>349</v>
      </c>
    </row>
    <row r="51" spans="1:51" ht="168" x14ac:dyDescent="0.55000000000000004">
      <c r="A51" s="343"/>
      <c r="B51" s="142"/>
      <c r="C51" s="143"/>
      <c r="D51" s="143"/>
      <c r="E51" s="143"/>
      <c r="F51" s="143"/>
      <c r="G51" s="143"/>
      <c r="H51" s="143"/>
      <c r="I51" s="143"/>
      <c r="J51" s="142"/>
      <c r="K51" s="165"/>
      <c r="L51" s="166"/>
      <c r="M51" s="167"/>
      <c r="N51" s="166"/>
      <c r="O51" s="167"/>
      <c r="P51" s="167"/>
      <c r="Q51" s="167"/>
      <c r="R51" s="190"/>
      <c r="S51" s="191"/>
      <c r="T51" s="192"/>
      <c r="U51" s="337"/>
      <c r="V51" s="337"/>
      <c r="W51" s="338"/>
      <c r="X51" s="338"/>
      <c r="Y51" s="206" t="s">
        <v>307</v>
      </c>
      <c r="Z51" s="207" t="s">
        <v>205</v>
      </c>
      <c r="AA51" s="208" t="s">
        <v>206</v>
      </c>
      <c r="AB51" s="322" t="s">
        <v>330</v>
      </c>
      <c r="AC51" s="222" t="s">
        <v>331</v>
      </c>
      <c r="AD51" s="316">
        <v>1</v>
      </c>
      <c r="AE51" s="219">
        <v>1</v>
      </c>
      <c r="AF51" s="221" t="s">
        <v>320</v>
      </c>
      <c r="AG51" s="316" t="s">
        <v>320</v>
      </c>
      <c r="AH51" s="318">
        <v>30</v>
      </c>
      <c r="AI51" s="316" t="s">
        <v>205</v>
      </c>
      <c r="AJ51" s="316" t="s">
        <v>205</v>
      </c>
      <c r="AK51" s="219" t="s">
        <v>157</v>
      </c>
      <c r="AL51" s="219" t="s">
        <v>321</v>
      </c>
      <c r="AM51" s="316" t="s">
        <v>205</v>
      </c>
      <c r="AN51" s="316" t="s">
        <v>205</v>
      </c>
      <c r="AO51" s="316" t="s">
        <v>205</v>
      </c>
      <c r="AP51" s="316" t="s">
        <v>205</v>
      </c>
      <c r="AQ51" s="316" t="s">
        <v>205</v>
      </c>
      <c r="AR51" s="316" t="s">
        <v>231</v>
      </c>
      <c r="AS51" s="319"/>
      <c r="AT51" s="319"/>
      <c r="AU51" s="319"/>
      <c r="AV51" s="319"/>
      <c r="AW51" s="319"/>
      <c r="AX51" s="220" t="s">
        <v>348</v>
      </c>
      <c r="AY51" s="320" t="s">
        <v>349</v>
      </c>
    </row>
    <row r="52" spans="1:51" ht="168" x14ac:dyDescent="0.55000000000000004">
      <c r="A52" s="343"/>
      <c r="B52" s="142"/>
      <c r="C52" s="143"/>
      <c r="D52" s="143"/>
      <c r="E52" s="143"/>
      <c r="F52" s="143"/>
      <c r="G52" s="143"/>
      <c r="H52" s="143"/>
      <c r="I52" s="143"/>
      <c r="J52" s="142"/>
      <c r="K52" s="165"/>
      <c r="L52" s="166"/>
      <c r="M52" s="167"/>
      <c r="N52" s="166"/>
      <c r="O52" s="167"/>
      <c r="P52" s="167"/>
      <c r="Q52" s="167"/>
      <c r="R52" s="190"/>
      <c r="S52" s="191"/>
      <c r="T52" s="192"/>
      <c r="U52" s="337"/>
      <c r="V52" s="337"/>
      <c r="W52" s="338"/>
      <c r="X52" s="338"/>
      <c r="Y52" s="206" t="s">
        <v>308</v>
      </c>
      <c r="Z52" s="207" t="s">
        <v>205</v>
      </c>
      <c r="AA52" s="208" t="s">
        <v>206</v>
      </c>
      <c r="AB52" s="322" t="s">
        <v>332</v>
      </c>
      <c r="AC52" s="222" t="s">
        <v>333</v>
      </c>
      <c r="AD52" s="316">
        <v>1</v>
      </c>
      <c r="AE52" s="219">
        <v>1</v>
      </c>
      <c r="AF52" s="221" t="s">
        <v>320</v>
      </c>
      <c r="AG52" s="316" t="s">
        <v>320</v>
      </c>
      <c r="AH52" s="318">
        <v>30</v>
      </c>
      <c r="AI52" s="316" t="s">
        <v>205</v>
      </c>
      <c r="AJ52" s="316" t="s">
        <v>205</v>
      </c>
      <c r="AK52" s="219" t="s">
        <v>157</v>
      </c>
      <c r="AL52" s="219" t="s">
        <v>321</v>
      </c>
      <c r="AM52" s="316" t="s">
        <v>205</v>
      </c>
      <c r="AN52" s="316" t="s">
        <v>205</v>
      </c>
      <c r="AO52" s="316" t="s">
        <v>205</v>
      </c>
      <c r="AP52" s="316" t="s">
        <v>205</v>
      </c>
      <c r="AQ52" s="316" t="s">
        <v>205</v>
      </c>
      <c r="AR52" s="316" t="s">
        <v>231</v>
      </c>
      <c r="AS52" s="319"/>
      <c r="AT52" s="319"/>
      <c r="AU52" s="319"/>
      <c r="AV52" s="319"/>
      <c r="AW52" s="319"/>
      <c r="AX52" s="220" t="s">
        <v>348</v>
      </c>
      <c r="AY52" s="320" t="s">
        <v>349</v>
      </c>
    </row>
    <row r="53" spans="1:51" ht="168" x14ac:dyDescent="0.55000000000000004">
      <c r="A53" s="343"/>
      <c r="B53" s="142"/>
      <c r="C53" s="143"/>
      <c r="D53" s="143"/>
      <c r="E53" s="143"/>
      <c r="F53" s="143"/>
      <c r="G53" s="143"/>
      <c r="H53" s="143"/>
      <c r="I53" s="143"/>
      <c r="J53" s="142"/>
      <c r="K53" s="165"/>
      <c r="L53" s="166"/>
      <c r="M53" s="167"/>
      <c r="N53" s="166"/>
      <c r="O53" s="167"/>
      <c r="P53" s="167"/>
      <c r="Q53" s="167"/>
      <c r="R53" s="190"/>
      <c r="S53" s="191"/>
      <c r="T53" s="192"/>
      <c r="U53" s="337"/>
      <c r="V53" s="337"/>
      <c r="W53" s="338"/>
      <c r="X53" s="338"/>
      <c r="Y53" s="206" t="s">
        <v>309</v>
      </c>
      <c r="Z53" s="207" t="s">
        <v>205</v>
      </c>
      <c r="AA53" s="208" t="s">
        <v>206</v>
      </c>
      <c r="AB53" s="222" t="s">
        <v>334</v>
      </c>
      <c r="AC53" s="222" t="s">
        <v>335</v>
      </c>
      <c r="AD53" s="316">
        <v>1</v>
      </c>
      <c r="AE53" s="219">
        <v>1</v>
      </c>
      <c r="AF53" s="221" t="s">
        <v>320</v>
      </c>
      <c r="AG53" s="316" t="s">
        <v>320</v>
      </c>
      <c r="AH53" s="318">
        <v>30</v>
      </c>
      <c r="AI53" s="316" t="s">
        <v>205</v>
      </c>
      <c r="AJ53" s="316" t="s">
        <v>205</v>
      </c>
      <c r="AK53" s="219" t="s">
        <v>157</v>
      </c>
      <c r="AL53" s="219" t="s">
        <v>321</v>
      </c>
      <c r="AM53" s="316" t="s">
        <v>205</v>
      </c>
      <c r="AN53" s="316" t="s">
        <v>205</v>
      </c>
      <c r="AO53" s="316" t="s">
        <v>205</v>
      </c>
      <c r="AP53" s="316" t="s">
        <v>205</v>
      </c>
      <c r="AQ53" s="316" t="s">
        <v>205</v>
      </c>
      <c r="AR53" s="316" t="s">
        <v>231</v>
      </c>
      <c r="AS53" s="319"/>
      <c r="AT53" s="319"/>
      <c r="AU53" s="319"/>
      <c r="AV53" s="319"/>
      <c r="AW53" s="319"/>
      <c r="AX53" s="220" t="s">
        <v>348</v>
      </c>
      <c r="AY53" s="320" t="s">
        <v>349</v>
      </c>
    </row>
    <row r="54" spans="1:51" ht="112" x14ac:dyDescent="0.55000000000000004">
      <c r="A54" s="343"/>
      <c r="B54" s="142"/>
      <c r="C54" s="143"/>
      <c r="D54" s="143"/>
      <c r="E54" s="143"/>
      <c r="F54" s="143"/>
      <c r="G54" s="143"/>
      <c r="H54" s="143"/>
      <c r="I54" s="143"/>
      <c r="J54" s="142"/>
      <c r="K54" s="165"/>
      <c r="L54" s="166"/>
      <c r="M54" s="167"/>
      <c r="N54" s="166"/>
      <c r="O54" s="167"/>
      <c r="P54" s="167"/>
      <c r="Q54" s="167"/>
      <c r="R54" s="190"/>
      <c r="S54" s="191"/>
      <c r="T54" s="192"/>
      <c r="U54" s="337"/>
      <c r="V54" s="337"/>
      <c r="W54" s="338"/>
      <c r="X54" s="338"/>
      <c r="Y54" s="206" t="s">
        <v>310</v>
      </c>
      <c r="Z54" s="207" t="s">
        <v>205</v>
      </c>
      <c r="AA54" s="208" t="s">
        <v>206</v>
      </c>
      <c r="AB54" s="222" t="s">
        <v>336</v>
      </c>
      <c r="AC54" s="222" t="s">
        <v>337</v>
      </c>
      <c r="AD54" s="316">
        <v>1</v>
      </c>
      <c r="AE54" s="219">
        <v>1</v>
      </c>
      <c r="AF54" s="221" t="s">
        <v>320</v>
      </c>
      <c r="AG54" s="316" t="s">
        <v>320</v>
      </c>
      <c r="AH54" s="318">
        <v>30</v>
      </c>
      <c r="AI54" s="316" t="s">
        <v>205</v>
      </c>
      <c r="AJ54" s="316" t="s">
        <v>205</v>
      </c>
      <c r="AK54" s="219" t="s">
        <v>157</v>
      </c>
      <c r="AL54" s="219" t="s">
        <v>321</v>
      </c>
      <c r="AM54" s="316" t="s">
        <v>205</v>
      </c>
      <c r="AN54" s="316" t="s">
        <v>205</v>
      </c>
      <c r="AO54" s="316" t="s">
        <v>205</v>
      </c>
      <c r="AP54" s="316" t="s">
        <v>205</v>
      </c>
      <c r="AQ54" s="316" t="s">
        <v>205</v>
      </c>
      <c r="AR54" s="316" t="s">
        <v>231</v>
      </c>
      <c r="AS54" s="319"/>
      <c r="AT54" s="319"/>
      <c r="AU54" s="319"/>
      <c r="AV54" s="319"/>
      <c r="AW54" s="319"/>
      <c r="AX54" s="219" t="s">
        <v>350</v>
      </c>
      <c r="AY54" s="321" t="s">
        <v>351</v>
      </c>
    </row>
    <row r="55" spans="1:51" ht="322" x14ac:dyDescent="0.55000000000000004">
      <c r="A55" s="343"/>
      <c r="B55" s="142"/>
      <c r="C55" s="143"/>
      <c r="D55" s="143"/>
      <c r="E55" s="143"/>
      <c r="F55" s="143"/>
      <c r="G55" s="143"/>
      <c r="H55" s="143"/>
      <c r="I55" s="143"/>
      <c r="J55" s="142"/>
      <c r="K55" s="165"/>
      <c r="L55" s="166"/>
      <c r="M55" s="167"/>
      <c r="N55" s="166"/>
      <c r="O55" s="167"/>
      <c r="P55" s="167"/>
      <c r="Q55" s="167"/>
      <c r="R55" s="190"/>
      <c r="S55" s="191"/>
      <c r="T55" s="192"/>
      <c r="U55" s="337"/>
      <c r="V55" s="337"/>
      <c r="W55" s="338"/>
      <c r="X55" s="338"/>
      <c r="Y55" s="206" t="s">
        <v>311</v>
      </c>
      <c r="Z55" s="207" t="s">
        <v>205</v>
      </c>
      <c r="AA55" s="208" t="s">
        <v>206</v>
      </c>
      <c r="AB55" s="222" t="s">
        <v>338</v>
      </c>
      <c r="AC55" s="222" t="s">
        <v>339</v>
      </c>
      <c r="AD55" s="316">
        <v>1</v>
      </c>
      <c r="AE55" s="219">
        <v>1</v>
      </c>
      <c r="AF55" s="221" t="s">
        <v>320</v>
      </c>
      <c r="AG55" s="316" t="s">
        <v>320</v>
      </c>
      <c r="AH55" s="318">
        <v>30</v>
      </c>
      <c r="AI55" s="316" t="s">
        <v>205</v>
      </c>
      <c r="AJ55" s="316" t="s">
        <v>205</v>
      </c>
      <c r="AK55" s="219" t="s">
        <v>157</v>
      </c>
      <c r="AL55" s="219" t="s">
        <v>321</v>
      </c>
      <c r="AM55" s="316" t="s">
        <v>205</v>
      </c>
      <c r="AN55" s="316" t="s">
        <v>205</v>
      </c>
      <c r="AO55" s="316" t="s">
        <v>205</v>
      </c>
      <c r="AP55" s="316" t="s">
        <v>205</v>
      </c>
      <c r="AQ55" s="316" t="s">
        <v>205</v>
      </c>
      <c r="AR55" s="316" t="s">
        <v>231</v>
      </c>
      <c r="AS55" s="319"/>
      <c r="AT55" s="319"/>
      <c r="AU55" s="319"/>
      <c r="AV55" s="319"/>
      <c r="AW55" s="319"/>
      <c r="AX55" s="219" t="s">
        <v>352</v>
      </c>
      <c r="AY55" s="321" t="s">
        <v>353</v>
      </c>
    </row>
    <row r="56" spans="1:51" ht="322" x14ac:dyDescent="0.55000000000000004">
      <c r="A56" s="343"/>
      <c r="B56" s="142"/>
      <c r="C56" s="143"/>
      <c r="D56" s="143"/>
      <c r="E56" s="143"/>
      <c r="F56" s="143"/>
      <c r="G56" s="143"/>
      <c r="H56" s="143"/>
      <c r="I56" s="143"/>
      <c r="J56" s="142"/>
      <c r="K56" s="165"/>
      <c r="L56" s="166"/>
      <c r="M56" s="167"/>
      <c r="N56" s="166"/>
      <c r="O56" s="167"/>
      <c r="P56" s="167"/>
      <c r="Q56" s="167"/>
      <c r="R56" s="190"/>
      <c r="S56" s="191"/>
      <c r="T56" s="192"/>
      <c r="U56" s="337"/>
      <c r="V56" s="337"/>
      <c r="W56" s="338"/>
      <c r="X56" s="338"/>
      <c r="Y56" s="206" t="s">
        <v>312</v>
      </c>
      <c r="Z56" s="207" t="s">
        <v>205</v>
      </c>
      <c r="AA56" s="208" t="s">
        <v>206</v>
      </c>
      <c r="AB56" s="222" t="s">
        <v>340</v>
      </c>
      <c r="AC56" s="222" t="s">
        <v>341</v>
      </c>
      <c r="AD56" s="316">
        <v>1</v>
      </c>
      <c r="AE56" s="219">
        <v>1</v>
      </c>
      <c r="AF56" s="221" t="s">
        <v>320</v>
      </c>
      <c r="AG56" s="316" t="s">
        <v>320</v>
      </c>
      <c r="AH56" s="318">
        <v>30</v>
      </c>
      <c r="AI56" s="316" t="s">
        <v>205</v>
      </c>
      <c r="AJ56" s="316" t="s">
        <v>205</v>
      </c>
      <c r="AK56" s="219" t="s">
        <v>157</v>
      </c>
      <c r="AL56" s="219" t="s">
        <v>321</v>
      </c>
      <c r="AM56" s="316" t="s">
        <v>205</v>
      </c>
      <c r="AN56" s="316" t="s">
        <v>205</v>
      </c>
      <c r="AO56" s="316" t="s">
        <v>205</v>
      </c>
      <c r="AP56" s="316" t="s">
        <v>205</v>
      </c>
      <c r="AQ56" s="316" t="s">
        <v>205</v>
      </c>
      <c r="AR56" s="316" t="s">
        <v>231</v>
      </c>
      <c r="AS56" s="319"/>
      <c r="AT56" s="319"/>
      <c r="AU56" s="319"/>
      <c r="AV56" s="319"/>
      <c r="AW56" s="319"/>
      <c r="AX56" s="219" t="s">
        <v>352</v>
      </c>
      <c r="AY56" s="321" t="s">
        <v>353</v>
      </c>
    </row>
    <row r="57" spans="1:51" ht="322.5" thickBot="1" x14ac:dyDescent="0.6">
      <c r="A57" s="344"/>
      <c r="B57" s="144"/>
      <c r="C57" s="145"/>
      <c r="D57" s="145"/>
      <c r="E57" s="145"/>
      <c r="F57" s="145"/>
      <c r="G57" s="145"/>
      <c r="H57" s="145"/>
      <c r="I57" s="145"/>
      <c r="J57" s="144"/>
      <c r="K57" s="168"/>
      <c r="L57" s="169"/>
      <c r="M57" s="170"/>
      <c r="N57" s="169"/>
      <c r="O57" s="170"/>
      <c r="P57" s="170"/>
      <c r="Q57" s="170"/>
      <c r="R57" s="193"/>
      <c r="S57" s="194"/>
      <c r="T57" s="195"/>
      <c r="U57" s="345"/>
      <c r="V57" s="345"/>
      <c r="W57" s="346"/>
      <c r="X57" s="346"/>
      <c r="Y57" s="209" t="s">
        <v>313</v>
      </c>
      <c r="Z57" s="210" t="s">
        <v>205</v>
      </c>
      <c r="AA57" s="211" t="s">
        <v>206</v>
      </c>
      <c r="AB57" s="323" t="s">
        <v>342</v>
      </c>
      <c r="AC57" s="323" t="s">
        <v>343</v>
      </c>
      <c r="AD57" s="324">
        <v>1</v>
      </c>
      <c r="AE57" s="325">
        <v>1</v>
      </c>
      <c r="AF57" s="326" t="s">
        <v>320</v>
      </c>
      <c r="AG57" s="324" t="s">
        <v>320</v>
      </c>
      <c r="AH57" s="327">
        <v>30</v>
      </c>
      <c r="AI57" s="324" t="s">
        <v>205</v>
      </c>
      <c r="AJ57" s="324" t="s">
        <v>205</v>
      </c>
      <c r="AK57" s="325" t="s">
        <v>157</v>
      </c>
      <c r="AL57" s="325" t="s">
        <v>321</v>
      </c>
      <c r="AM57" s="324" t="s">
        <v>205</v>
      </c>
      <c r="AN57" s="324" t="s">
        <v>205</v>
      </c>
      <c r="AO57" s="324" t="s">
        <v>205</v>
      </c>
      <c r="AP57" s="324" t="s">
        <v>205</v>
      </c>
      <c r="AQ57" s="324" t="s">
        <v>205</v>
      </c>
      <c r="AR57" s="324" t="s">
        <v>231</v>
      </c>
      <c r="AS57" s="328"/>
      <c r="AT57" s="328"/>
      <c r="AU57" s="328"/>
      <c r="AV57" s="328"/>
      <c r="AW57" s="328"/>
      <c r="AX57" s="325" t="s">
        <v>352</v>
      </c>
      <c r="AY57" s="329" t="s">
        <v>353</v>
      </c>
    </row>
    <row r="58" spans="1:51" x14ac:dyDescent="0.35">
      <c r="AB58" s="313"/>
      <c r="AC58" s="314"/>
      <c r="AK58" s="16"/>
      <c r="AL58" s="36"/>
      <c r="AO58" s="36"/>
      <c r="AP58" s="36"/>
      <c r="AQ58" s="36"/>
      <c r="AR58" s="16"/>
      <c r="AS58" s="36"/>
      <c r="AT58" s="36"/>
      <c r="AU58" s="16"/>
      <c r="AV58" s="16"/>
      <c r="AW58" s="36"/>
      <c r="AX58" s="16"/>
      <c r="AY58" s="315"/>
    </row>
    <row r="59" spans="1:51" x14ac:dyDescent="0.35">
      <c r="AB59" s="313"/>
      <c r="AC59" s="314"/>
      <c r="AK59" s="16"/>
      <c r="AL59" s="36"/>
      <c r="AO59" s="36"/>
      <c r="AP59" s="36"/>
      <c r="AQ59" s="36"/>
      <c r="AR59" s="16"/>
      <c r="AS59" s="36"/>
      <c r="AT59" s="36"/>
      <c r="AU59" s="16"/>
      <c r="AV59" s="16"/>
      <c r="AW59" s="36"/>
      <c r="AX59" s="16"/>
      <c r="AY59" s="315"/>
    </row>
    <row r="60" spans="1:51" x14ac:dyDescent="0.35">
      <c r="AB60" s="313"/>
      <c r="AC60" s="314"/>
      <c r="AK60" s="16"/>
      <c r="AL60" s="36"/>
      <c r="AO60" s="36"/>
      <c r="AP60" s="36"/>
      <c r="AQ60" s="36"/>
      <c r="AR60" s="16"/>
      <c r="AS60" s="36"/>
      <c r="AT60" s="36"/>
      <c r="AU60" s="16"/>
      <c r="AV60" s="16"/>
      <c r="AW60" s="36"/>
      <c r="AX60" s="16"/>
      <c r="AY60" s="315"/>
    </row>
    <row r="61" spans="1:51" x14ac:dyDescent="0.35">
      <c r="AB61" s="313"/>
      <c r="AC61" s="314"/>
      <c r="AK61" s="16"/>
      <c r="AL61" s="36"/>
      <c r="AO61" s="36"/>
      <c r="AP61" s="36"/>
      <c r="AQ61" s="36"/>
      <c r="AR61" s="16"/>
      <c r="AS61" s="36"/>
      <c r="AT61" s="36"/>
      <c r="AU61" s="16"/>
      <c r="AV61" s="16"/>
      <c r="AW61" s="36"/>
      <c r="AX61" s="16"/>
      <c r="AY61" s="315"/>
    </row>
    <row r="62" spans="1:51" x14ac:dyDescent="0.35">
      <c r="AB62" s="313"/>
      <c r="AC62" s="314"/>
      <c r="AK62" s="16"/>
      <c r="AL62" s="36"/>
      <c r="AO62" s="36"/>
      <c r="AP62" s="36"/>
      <c r="AQ62" s="36"/>
      <c r="AR62" s="16"/>
      <c r="AS62" s="36"/>
      <c r="AT62" s="36"/>
      <c r="AU62" s="16"/>
      <c r="AV62" s="16"/>
      <c r="AW62" s="36"/>
      <c r="AX62" s="16"/>
      <c r="AY62" s="315"/>
    </row>
    <row r="63" spans="1:51" x14ac:dyDescent="0.35">
      <c r="AB63" s="313"/>
      <c r="AC63" s="314"/>
      <c r="AK63" s="16"/>
      <c r="AL63" s="36"/>
      <c r="AO63" s="36"/>
      <c r="AP63" s="36"/>
      <c r="AQ63" s="36"/>
      <c r="AR63" s="16"/>
      <c r="AS63" s="36"/>
      <c r="AT63" s="36"/>
      <c r="AU63" s="16"/>
      <c r="AV63" s="16"/>
      <c r="AW63" s="36"/>
      <c r="AX63" s="16"/>
      <c r="AY63" s="315"/>
    </row>
    <row r="64" spans="1:51" x14ac:dyDescent="0.35">
      <c r="AB64" s="313"/>
      <c r="AC64" s="314"/>
      <c r="AK64" s="16"/>
      <c r="AL64" s="36"/>
      <c r="AO64" s="36"/>
      <c r="AP64" s="36"/>
      <c r="AQ64" s="36"/>
      <c r="AR64" s="16"/>
      <c r="AS64" s="36"/>
      <c r="AT64" s="36"/>
      <c r="AU64" s="16"/>
      <c r="AV64" s="16"/>
      <c r="AW64" s="36"/>
      <c r="AX64" s="16"/>
      <c r="AY64" s="315"/>
    </row>
    <row r="65" spans="28:51" x14ac:dyDescent="0.35">
      <c r="AB65" s="313"/>
      <c r="AC65" s="314"/>
      <c r="AK65" s="16"/>
      <c r="AL65" s="36"/>
      <c r="AO65" s="36"/>
      <c r="AP65" s="36"/>
      <c r="AQ65" s="36"/>
      <c r="AR65" s="16"/>
      <c r="AS65" s="36"/>
      <c r="AT65" s="36"/>
      <c r="AU65" s="16"/>
      <c r="AV65" s="16"/>
      <c r="AW65" s="36"/>
      <c r="AX65" s="16"/>
      <c r="AY65" s="315"/>
    </row>
    <row r="66" spans="28:51" x14ac:dyDescent="0.35">
      <c r="AB66" s="313"/>
      <c r="AC66" s="314"/>
      <c r="AK66" s="16"/>
      <c r="AL66" s="36"/>
      <c r="AO66" s="36"/>
      <c r="AP66" s="36"/>
      <c r="AQ66" s="36"/>
      <c r="AR66" s="16"/>
      <c r="AS66" s="36"/>
      <c r="AT66" s="36"/>
      <c r="AU66" s="16"/>
      <c r="AV66" s="16"/>
      <c r="AW66" s="36"/>
      <c r="AX66" s="16"/>
      <c r="AY66" s="315"/>
    </row>
    <row r="67" spans="28:51" x14ac:dyDescent="0.35">
      <c r="AB67" s="313"/>
      <c r="AC67" s="314"/>
      <c r="AK67" s="16"/>
      <c r="AL67" s="36"/>
      <c r="AO67" s="36"/>
      <c r="AP67" s="36"/>
      <c r="AQ67" s="36"/>
      <c r="AR67" s="16"/>
      <c r="AS67" s="36"/>
      <c r="AT67" s="36"/>
      <c r="AU67" s="16"/>
      <c r="AV67" s="16"/>
      <c r="AW67" s="36"/>
      <c r="AX67" s="16"/>
      <c r="AY67" s="315"/>
    </row>
    <row r="68" spans="28:51" x14ac:dyDescent="0.35">
      <c r="AB68" s="313"/>
      <c r="AC68" s="314"/>
      <c r="AK68" s="16"/>
      <c r="AL68" s="36"/>
      <c r="AO68" s="36"/>
      <c r="AP68" s="36"/>
      <c r="AQ68" s="36"/>
      <c r="AR68" s="16"/>
      <c r="AS68" s="36"/>
      <c r="AT68" s="36"/>
      <c r="AU68" s="16"/>
      <c r="AV68" s="16"/>
      <c r="AW68" s="36"/>
      <c r="AX68" s="16"/>
      <c r="AY68" s="315"/>
    </row>
    <row r="69" spans="28:51" x14ac:dyDescent="0.35">
      <c r="AB69" s="313"/>
      <c r="AC69" s="314"/>
      <c r="AK69" s="16"/>
      <c r="AL69" s="36"/>
      <c r="AO69" s="36"/>
      <c r="AP69" s="36"/>
      <c r="AQ69" s="36"/>
      <c r="AR69" s="16"/>
      <c r="AS69" s="36"/>
      <c r="AT69" s="36"/>
      <c r="AU69" s="16"/>
      <c r="AV69" s="16"/>
      <c r="AW69" s="36"/>
      <c r="AX69" s="16"/>
      <c r="AY69" s="315"/>
    </row>
    <row r="70" spans="28:51" x14ac:dyDescent="0.35">
      <c r="AB70" s="313"/>
      <c r="AC70" s="314"/>
      <c r="AK70" s="16"/>
      <c r="AL70" s="36"/>
      <c r="AO70" s="36"/>
      <c r="AP70" s="36"/>
      <c r="AQ70" s="36"/>
      <c r="AR70" s="16"/>
      <c r="AS70" s="36"/>
      <c r="AT70" s="36"/>
      <c r="AU70" s="16"/>
      <c r="AV70" s="16"/>
      <c r="AW70" s="36"/>
      <c r="AX70" s="16"/>
      <c r="AY70" s="315"/>
    </row>
    <row r="71" spans="28:51" x14ac:dyDescent="0.35">
      <c r="AB71" s="313"/>
      <c r="AC71" s="314"/>
      <c r="AK71" s="16"/>
      <c r="AL71" s="36"/>
      <c r="AO71" s="36"/>
      <c r="AP71" s="36"/>
      <c r="AQ71" s="36"/>
      <c r="AR71" s="16"/>
      <c r="AS71" s="36"/>
      <c r="AT71" s="36"/>
      <c r="AU71" s="16"/>
      <c r="AV71" s="16"/>
      <c r="AW71" s="36"/>
      <c r="AX71" s="16"/>
      <c r="AY71" s="315"/>
    </row>
    <row r="72" spans="28:51" x14ac:dyDescent="0.35">
      <c r="AK72" s="16"/>
      <c r="AL72" s="36"/>
      <c r="AO72" s="36"/>
      <c r="AP72" s="36"/>
      <c r="AQ72" s="36"/>
      <c r="AR72" s="16"/>
      <c r="AS72" s="36"/>
    </row>
    <row r="73" spans="28:51" x14ac:dyDescent="0.35">
      <c r="AK73" s="16"/>
      <c r="AL73" s="36"/>
      <c r="AO73" s="36"/>
      <c r="AP73" s="36"/>
      <c r="AQ73" s="36"/>
      <c r="AR73" s="16"/>
      <c r="AS73" s="36"/>
    </row>
    <row r="74" spans="28:51" x14ac:dyDescent="0.35">
      <c r="AK74" s="16"/>
      <c r="AL74" s="36"/>
      <c r="AO74" s="36"/>
      <c r="AP74" s="36"/>
      <c r="AQ74" s="36"/>
      <c r="AR74" s="16"/>
      <c r="AS74" s="36"/>
    </row>
    <row r="75" spans="28:51" x14ac:dyDescent="0.35">
      <c r="AK75" s="16"/>
      <c r="AL75" s="36"/>
      <c r="AO75" s="36"/>
      <c r="AP75" s="36"/>
      <c r="AQ75" s="36"/>
      <c r="AR75" s="16"/>
      <c r="AS75" s="36"/>
    </row>
    <row r="76" spans="28:51" x14ac:dyDescent="0.35">
      <c r="AK76" s="16"/>
      <c r="AL76" s="36"/>
      <c r="AO76" s="36"/>
      <c r="AP76" s="36"/>
      <c r="AQ76" s="36"/>
      <c r="AR76" s="16"/>
      <c r="AS76" s="36"/>
    </row>
    <row r="77" spans="28:51" x14ac:dyDescent="0.35">
      <c r="AK77" s="16"/>
      <c r="AL77" s="36"/>
      <c r="AO77" s="36"/>
      <c r="AP77" s="36"/>
      <c r="AQ77" s="36"/>
      <c r="AR77" s="16"/>
      <c r="AS77" s="36"/>
    </row>
    <row r="78" spans="28:51" x14ac:dyDescent="0.35">
      <c r="AK78" s="16"/>
      <c r="AL78" s="36"/>
      <c r="AO78" s="36"/>
      <c r="AP78" s="36"/>
      <c r="AQ78" s="36"/>
      <c r="AR78" s="16"/>
      <c r="AS78" s="36"/>
    </row>
    <row r="79" spans="28:51" x14ac:dyDescent="0.35">
      <c r="AK79" s="16"/>
      <c r="AL79" s="36"/>
      <c r="AO79" s="36"/>
      <c r="AP79" s="36"/>
      <c r="AQ79" s="36"/>
      <c r="AR79" s="16"/>
      <c r="AS79" s="36"/>
    </row>
    <row r="80" spans="28:51" x14ac:dyDescent="0.35">
      <c r="AK80" s="16"/>
      <c r="AL80" s="36"/>
      <c r="AO80" s="36"/>
      <c r="AP80" s="36"/>
      <c r="AQ80" s="36"/>
      <c r="AR80" s="16"/>
      <c r="AS80" s="36"/>
    </row>
    <row r="81" spans="37:45" x14ac:dyDescent="0.35">
      <c r="AK81" s="16"/>
      <c r="AL81" s="36"/>
      <c r="AO81" s="36"/>
      <c r="AP81" s="36"/>
      <c r="AQ81" s="36"/>
      <c r="AR81" s="16"/>
      <c r="AS81" s="36"/>
    </row>
    <row r="82" spans="37:45" x14ac:dyDescent="0.35">
      <c r="AK82" s="16"/>
      <c r="AL82" s="36"/>
      <c r="AO82" s="36"/>
      <c r="AP82" s="36"/>
      <c r="AQ82" s="36"/>
      <c r="AR82" s="16"/>
      <c r="AS82" s="36"/>
    </row>
    <row r="83" spans="37:45" x14ac:dyDescent="0.35">
      <c r="AK83" s="16"/>
      <c r="AL83" s="36"/>
      <c r="AO83" s="36"/>
      <c r="AP83" s="36"/>
      <c r="AQ83" s="36"/>
      <c r="AR83" s="16"/>
      <c r="AS83" s="36"/>
    </row>
    <row r="84" spans="37:45" x14ac:dyDescent="0.35">
      <c r="AK84" s="16"/>
      <c r="AL84" s="36"/>
      <c r="AO84" s="36"/>
      <c r="AP84" s="36"/>
      <c r="AQ84" s="36"/>
      <c r="AR84" s="16"/>
      <c r="AS84" s="36"/>
    </row>
    <row r="85" spans="37:45" x14ac:dyDescent="0.35">
      <c r="AK85" s="16"/>
      <c r="AL85" s="36"/>
      <c r="AO85" s="36"/>
      <c r="AP85" s="36"/>
      <c r="AQ85" s="36"/>
      <c r="AR85" s="16"/>
      <c r="AS85" s="36"/>
    </row>
    <row r="86" spans="37:45" x14ac:dyDescent="0.35">
      <c r="AK86" s="16"/>
      <c r="AL86" s="36"/>
      <c r="AO86" s="36"/>
      <c r="AP86" s="36"/>
      <c r="AQ86" s="36"/>
      <c r="AR86" s="16"/>
      <c r="AS86" s="36"/>
    </row>
    <row r="87" spans="37:45" x14ac:dyDescent="0.35">
      <c r="AK87" s="16"/>
      <c r="AL87" s="36"/>
      <c r="AO87" s="36"/>
      <c r="AP87" s="36"/>
      <c r="AQ87" s="36"/>
      <c r="AR87" s="16"/>
      <c r="AS87" s="36"/>
    </row>
    <row r="88" spans="37:45" x14ac:dyDescent="0.35">
      <c r="AK88" s="16"/>
      <c r="AL88" s="36"/>
      <c r="AO88" s="36"/>
      <c r="AP88" s="36"/>
      <c r="AQ88" s="36"/>
      <c r="AR88" s="16"/>
      <c r="AS88" s="36"/>
    </row>
  </sheetData>
  <mergeCells count="286">
    <mergeCell ref="AX10:AX45"/>
    <mergeCell ref="AY10:AY45"/>
    <mergeCell ref="AU43:AU44"/>
    <mergeCell ref="AV43:AV44"/>
    <mergeCell ref="AW43:AW44"/>
    <mergeCell ref="AP41:AP45"/>
    <mergeCell ref="AQ41:AQ45"/>
    <mergeCell ref="AR43:AR44"/>
    <mergeCell ref="AS43:AS44"/>
    <mergeCell ref="AT43:AT44"/>
    <mergeCell ref="AV36:AV37"/>
    <mergeCell ref="AW36:AW37"/>
    <mergeCell ref="AP33:AP40"/>
    <mergeCell ref="AQ33:AQ40"/>
    <mergeCell ref="AB43:AB44"/>
    <mergeCell ref="AC43:AC44"/>
    <mergeCell ref="AD43:AD44"/>
    <mergeCell ref="AE43:AE44"/>
    <mergeCell ref="AF43:AF44"/>
    <mergeCell ref="AG43:AG44"/>
    <mergeCell ref="AH43:AH44"/>
    <mergeCell ref="AI43:AI44"/>
    <mergeCell ref="AJ43:AJ44"/>
    <mergeCell ref="AK43:AK44"/>
    <mergeCell ref="AL43:AL44"/>
    <mergeCell ref="AM43:AM44"/>
    <mergeCell ref="AM36:AM37"/>
    <mergeCell ref="AR36:AR37"/>
    <mergeCell ref="AS36:AS37"/>
    <mergeCell ref="AT36:AT37"/>
    <mergeCell ref="AU36:AU37"/>
    <mergeCell ref="AB36:AB37"/>
    <mergeCell ref="AC36:AC37"/>
    <mergeCell ref="AD36:AD37"/>
    <mergeCell ref="AE36:AE37"/>
    <mergeCell ref="AF36:AF37"/>
    <mergeCell ref="AG36:AG37"/>
    <mergeCell ref="AH36:AH37"/>
    <mergeCell ref="AI36:AI37"/>
    <mergeCell ref="AJ36:AJ37"/>
    <mergeCell ref="AK36:AK37"/>
    <mergeCell ref="AL36:AL37"/>
    <mergeCell ref="AW22:AW23"/>
    <mergeCell ref="AR29:AR30"/>
    <mergeCell ref="AS29:AS30"/>
    <mergeCell ref="AT29:AT30"/>
    <mergeCell ref="AU29:AU30"/>
    <mergeCell ref="AV29:AV30"/>
    <mergeCell ref="AW29:AW30"/>
    <mergeCell ref="AR22:AR23"/>
    <mergeCell ref="AS22:AS23"/>
    <mergeCell ref="AT22:AT23"/>
    <mergeCell ref="AU22:AU23"/>
    <mergeCell ref="AV22:AV23"/>
    <mergeCell ref="AK29:AK30"/>
    <mergeCell ref="AL29:AL30"/>
    <mergeCell ref="AM29:AM30"/>
    <mergeCell ref="AP22:AP32"/>
    <mergeCell ref="AQ22:AQ32"/>
    <mergeCell ref="AF29:AF30"/>
    <mergeCell ref="AG29:AG30"/>
    <mergeCell ref="AH29:AH30"/>
    <mergeCell ref="AI29:AI30"/>
    <mergeCell ref="AJ29:AJ30"/>
    <mergeCell ref="AB29:AB30"/>
    <mergeCell ref="AC29:AC30"/>
    <mergeCell ref="AD29:AD30"/>
    <mergeCell ref="AE29:AE30"/>
    <mergeCell ref="AB22:AB23"/>
    <mergeCell ref="AC22:AC23"/>
    <mergeCell ref="AD22:AD23"/>
    <mergeCell ref="AE22:AE23"/>
    <mergeCell ref="AP10:AP21"/>
    <mergeCell ref="AQ10:AQ21"/>
    <mergeCell ref="AF22:AF23"/>
    <mergeCell ref="AG22:AG23"/>
    <mergeCell ref="AH22:AH23"/>
    <mergeCell ref="AI22:AI23"/>
    <mergeCell ref="AJ22:AJ23"/>
    <mergeCell ref="AK22:AK23"/>
    <mergeCell ref="AL22:AL23"/>
    <mergeCell ref="AM22:AM23"/>
    <mergeCell ref="AV12:AV13"/>
    <mergeCell ref="AV15:AV16"/>
    <mergeCell ref="AW12:AW13"/>
    <mergeCell ref="AW15:AW16"/>
    <mergeCell ref="AS12:AS13"/>
    <mergeCell ref="AT12:AT13"/>
    <mergeCell ref="AU12:AU13"/>
    <mergeCell ref="AU15:AU16"/>
    <mergeCell ref="AS15:AS16"/>
    <mergeCell ref="AT15:AT16"/>
    <mergeCell ref="AM12:AM13"/>
    <mergeCell ref="AM15:AM16"/>
    <mergeCell ref="AR12:AR13"/>
    <mergeCell ref="AR15:AR16"/>
    <mergeCell ref="AK12:AK13"/>
    <mergeCell ref="AL12:AL13"/>
    <mergeCell ref="AD15:AD16"/>
    <mergeCell ref="AE15:AE16"/>
    <mergeCell ref="AF15:AF16"/>
    <mergeCell ref="AG15:AG16"/>
    <mergeCell ref="AH15:AH16"/>
    <mergeCell ref="AI15:AI16"/>
    <mergeCell ref="AJ15:AJ16"/>
    <mergeCell ref="AK15:AK16"/>
    <mergeCell ref="AL15:AL16"/>
    <mergeCell ref="AF12:AF13"/>
    <mergeCell ref="AG12:AG13"/>
    <mergeCell ref="AH12:AH13"/>
    <mergeCell ref="AI12:AI13"/>
    <mergeCell ref="AJ12:AJ13"/>
    <mergeCell ref="AB15:AB16"/>
    <mergeCell ref="AC12:AC13"/>
    <mergeCell ref="AC15:AC16"/>
    <mergeCell ref="AD12:AD13"/>
    <mergeCell ref="AE12:AE13"/>
    <mergeCell ref="AB12:AB13"/>
    <mergeCell ref="Y10:Y21"/>
    <mergeCell ref="Z10:Z21"/>
    <mergeCell ref="AA10:AA21"/>
    <mergeCell ref="Y22:Y32"/>
    <mergeCell ref="Z22:Z32"/>
    <mergeCell ref="AA22:AA32"/>
    <mergeCell ref="Y33:Y40"/>
    <mergeCell ref="Z33:Z40"/>
    <mergeCell ref="AA33:AA40"/>
    <mergeCell ref="Y41:Y45"/>
    <mergeCell ref="Z41:Z45"/>
    <mergeCell ref="AA41:AA45"/>
    <mergeCell ref="R39:R40"/>
    <mergeCell ref="S39:S40"/>
    <mergeCell ref="T39:T40"/>
    <mergeCell ref="R41:R44"/>
    <mergeCell ref="S41:S44"/>
    <mergeCell ref="T41:T44"/>
    <mergeCell ref="R33:R37"/>
    <mergeCell ref="S33:S37"/>
    <mergeCell ref="T33:T37"/>
    <mergeCell ref="R22:R26"/>
    <mergeCell ref="S22:S26"/>
    <mergeCell ref="T22:T26"/>
    <mergeCell ref="R27:R32"/>
    <mergeCell ref="S27:S32"/>
    <mergeCell ref="T27:T32"/>
    <mergeCell ref="R19:R21"/>
    <mergeCell ref="S19:S21"/>
    <mergeCell ref="T19:T21"/>
    <mergeCell ref="R10:R14"/>
    <mergeCell ref="S10:S14"/>
    <mergeCell ref="T10:T14"/>
    <mergeCell ref="R15:R17"/>
    <mergeCell ref="S15:S17"/>
    <mergeCell ref="T15:T17"/>
    <mergeCell ref="P39:P40"/>
    <mergeCell ref="Q39:Q40"/>
    <mergeCell ref="J41:J45"/>
    <mergeCell ref="K41:K44"/>
    <mergeCell ref="L41:L44"/>
    <mergeCell ref="M41:M44"/>
    <mergeCell ref="N41:N44"/>
    <mergeCell ref="O41:O44"/>
    <mergeCell ref="P41:P44"/>
    <mergeCell ref="Q41:Q44"/>
    <mergeCell ref="K39:K40"/>
    <mergeCell ref="L39:L40"/>
    <mergeCell ref="M39:M40"/>
    <mergeCell ref="N39:N40"/>
    <mergeCell ref="O39:O40"/>
    <mergeCell ref="P33:P37"/>
    <mergeCell ref="Q33:Q37"/>
    <mergeCell ref="K33:K37"/>
    <mergeCell ref="L33:L37"/>
    <mergeCell ref="M33:M37"/>
    <mergeCell ref="N33:N37"/>
    <mergeCell ref="O33:O37"/>
    <mergeCell ref="P22:P26"/>
    <mergeCell ref="Q22:Q26"/>
    <mergeCell ref="K27:K32"/>
    <mergeCell ref="L27:L32"/>
    <mergeCell ref="M27:M32"/>
    <mergeCell ref="N27:N32"/>
    <mergeCell ref="O27:O32"/>
    <mergeCell ref="P27:P32"/>
    <mergeCell ref="Q27:Q32"/>
    <mergeCell ref="K22:K26"/>
    <mergeCell ref="L22:L26"/>
    <mergeCell ref="M22:M26"/>
    <mergeCell ref="N22:N26"/>
    <mergeCell ref="O22:O26"/>
    <mergeCell ref="K19:K21"/>
    <mergeCell ref="L19:L21"/>
    <mergeCell ref="M19:M21"/>
    <mergeCell ref="N19:N21"/>
    <mergeCell ref="O19:O21"/>
    <mergeCell ref="P19:P21"/>
    <mergeCell ref="Q19:Q21"/>
    <mergeCell ref="P10:P14"/>
    <mergeCell ref="Q10:Q14"/>
    <mergeCell ref="K15:K17"/>
    <mergeCell ref="L15:L17"/>
    <mergeCell ref="M15:M17"/>
    <mergeCell ref="N15:N17"/>
    <mergeCell ref="O15:O17"/>
    <mergeCell ref="P15:P17"/>
    <mergeCell ref="Q15:Q17"/>
    <mergeCell ref="K10:K14"/>
    <mergeCell ref="L10:L14"/>
    <mergeCell ref="M10:M14"/>
    <mergeCell ref="N10:N14"/>
    <mergeCell ref="O10:O14"/>
    <mergeCell ref="F10:F45"/>
    <mergeCell ref="G10:G45"/>
    <mergeCell ref="H10:H45"/>
    <mergeCell ref="I10:I45"/>
    <mergeCell ref="J10:J21"/>
    <mergeCell ref="J22:J32"/>
    <mergeCell ref="J33:J40"/>
    <mergeCell ref="A10:A45"/>
    <mergeCell ref="B10:B45"/>
    <mergeCell ref="C10:C45"/>
    <mergeCell ref="D10:D45"/>
    <mergeCell ref="E10:E45"/>
    <mergeCell ref="AM6:AQ6"/>
    <mergeCell ref="AR6:AV6"/>
    <mergeCell ref="AX6:AY6"/>
    <mergeCell ref="B1:C4"/>
    <mergeCell ref="D1:AR1"/>
    <mergeCell ref="D2:AR2"/>
    <mergeCell ref="D3:AR3"/>
    <mergeCell ref="D4:AR4"/>
    <mergeCell ref="B5:C5"/>
    <mergeCell ref="D5:AR5"/>
    <mergeCell ref="A7:A8"/>
    <mergeCell ref="AI7:AI8"/>
    <mergeCell ref="A6:T6"/>
    <mergeCell ref="U6:X6"/>
    <mergeCell ref="Y6:AL6"/>
    <mergeCell ref="B7:B8"/>
    <mergeCell ref="C7:C8"/>
    <mergeCell ref="D7:D8"/>
    <mergeCell ref="E7:E8"/>
    <mergeCell ref="F7:F8"/>
    <mergeCell ref="AJ7:AJ8"/>
    <mergeCell ref="AK7:AK8"/>
    <mergeCell ref="Z7:Z8"/>
    <mergeCell ref="AA7:AA8"/>
    <mergeCell ref="AB7:AB8"/>
    <mergeCell ref="Q7:Q8"/>
    <mergeCell ref="AT7:AT8"/>
    <mergeCell ref="AU7:AU8"/>
    <mergeCell ref="S7:S8"/>
    <mergeCell ref="H7:H8"/>
    <mergeCell ref="I7:I8"/>
    <mergeCell ref="J7:J8"/>
    <mergeCell ref="K7:K8"/>
    <mergeCell ref="L7:L8"/>
    <mergeCell ref="AL7:AL8"/>
    <mergeCell ref="AM7:AM8"/>
    <mergeCell ref="AN7:AN8"/>
    <mergeCell ref="AO7:AO8"/>
    <mergeCell ref="AP7:AP8"/>
    <mergeCell ref="AQ7:AQ8"/>
    <mergeCell ref="AF7:AF8"/>
    <mergeCell ref="AG7:AG8"/>
    <mergeCell ref="O7:P7"/>
    <mergeCell ref="N7:N8"/>
    <mergeCell ref="AR7:AR8"/>
    <mergeCell ref="AS7:AS8"/>
    <mergeCell ref="AH7:AH8"/>
    <mergeCell ref="M7:M8"/>
    <mergeCell ref="G7:G8"/>
    <mergeCell ref="AY7:AY8"/>
    <mergeCell ref="AX7:AX8"/>
    <mergeCell ref="AW7:AW8"/>
    <mergeCell ref="AV7:AV8"/>
    <mergeCell ref="AE7:AE8"/>
    <mergeCell ref="AD7:AD8"/>
    <mergeCell ref="AC7:AC8"/>
    <mergeCell ref="Y7:Y8"/>
    <mergeCell ref="X7:X8"/>
    <mergeCell ref="W7:W8"/>
    <mergeCell ref="V7:V8"/>
    <mergeCell ref="U7:U8"/>
    <mergeCell ref="T7:T8"/>
    <mergeCell ref="R7:R8"/>
  </mergeCells>
  <phoneticPr fontId="52" type="noConversion"/>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A15" sqref="A15:B15"/>
    </sheetView>
  </sheetViews>
  <sheetFormatPr baseColWidth="10" defaultColWidth="10.7265625" defaultRowHeight="14.5" x14ac:dyDescent="0.35"/>
  <cols>
    <col min="1" max="1" width="30" customWidth="1"/>
    <col min="2" max="2" width="43.453125" customWidth="1"/>
    <col min="6" max="6" width="20.1796875" customWidth="1"/>
    <col min="7" max="7" width="34.7265625" customWidth="1"/>
  </cols>
  <sheetData>
    <row r="1" spans="1:7" ht="52.5" customHeight="1" x14ac:dyDescent="0.35">
      <c r="A1" s="129" t="s">
        <v>34</v>
      </c>
      <c r="B1" s="129"/>
      <c r="F1" s="1" t="s">
        <v>35</v>
      </c>
      <c r="G1" s="1" t="s">
        <v>36</v>
      </c>
    </row>
    <row r="2" spans="1:7" ht="25.5" customHeight="1" x14ac:dyDescent="0.35">
      <c r="A2" s="128" t="s">
        <v>37</v>
      </c>
      <c r="B2" s="128"/>
      <c r="F2" s="2">
        <v>0</v>
      </c>
      <c r="G2" s="3" t="s">
        <v>38</v>
      </c>
    </row>
    <row r="3" spans="1:7" ht="45" customHeight="1" x14ac:dyDescent="0.35">
      <c r="A3" s="128" t="s">
        <v>39</v>
      </c>
      <c r="B3" s="128"/>
      <c r="F3" s="2">
        <v>1</v>
      </c>
      <c r="G3" s="3" t="s">
        <v>40</v>
      </c>
    </row>
    <row r="4" spans="1:7" ht="45" customHeight="1" x14ac:dyDescent="0.35">
      <c r="A4" s="128" t="s">
        <v>41</v>
      </c>
      <c r="B4" s="128"/>
      <c r="F4" s="2">
        <v>2</v>
      </c>
      <c r="G4" s="3" t="s">
        <v>42</v>
      </c>
    </row>
    <row r="5" spans="1:7" ht="45" customHeight="1" x14ac:dyDescent="0.35">
      <c r="A5" s="128" t="s">
        <v>43</v>
      </c>
      <c r="B5" s="128"/>
      <c r="F5" s="2">
        <v>3</v>
      </c>
      <c r="G5" s="3" t="s">
        <v>44</v>
      </c>
    </row>
    <row r="6" spans="1:7" ht="45" customHeight="1" x14ac:dyDescent="0.35">
      <c r="A6" s="128" t="s">
        <v>45</v>
      </c>
      <c r="B6" s="128"/>
      <c r="F6" s="2">
        <v>4</v>
      </c>
      <c r="G6" s="3" t="s">
        <v>46</v>
      </c>
    </row>
    <row r="7" spans="1:7" ht="45" customHeight="1" x14ac:dyDescent="0.35">
      <c r="A7" s="128" t="s">
        <v>47</v>
      </c>
      <c r="B7" s="128"/>
      <c r="F7" s="2">
        <v>5</v>
      </c>
      <c r="G7" s="3" t="s">
        <v>48</v>
      </c>
    </row>
    <row r="8" spans="1:7" ht="45" customHeight="1" x14ac:dyDescent="0.35">
      <c r="A8" s="128" t="s">
        <v>49</v>
      </c>
      <c r="B8" s="128"/>
    </row>
    <row r="9" spans="1:7" ht="45" customHeight="1" x14ac:dyDescent="0.35">
      <c r="A9" s="128" t="s">
        <v>50</v>
      </c>
      <c r="B9" s="128"/>
    </row>
    <row r="10" spans="1:7" ht="45" customHeight="1" x14ac:dyDescent="0.35">
      <c r="A10" s="128" t="s">
        <v>51</v>
      </c>
      <c r="B10" s="128"/>
    </row>
    <row r="11" spans="1:7" ht="45" customHeight="1" x14ac:dyDescent="0.35">
      <c r="A11" s="128" t="s">
        <v>52</v>
      </c>
      <c r="B11" s="128"/>
    </row>
    <row r="12" spans="1:7" ht="45" customHeight="1" x14ac:dyDescent="0.35">
      <c r="A12" s="128" t="s">
        <v>53</v>
      </c>
      <c r="B12" s="128"/>
    </row>
    <row r="13" spans="1:7" ht="45" customHeight="1" x14ac:dyDescent="0.35">
      <c r="A13" s="128" t="s">
        <v>54</v>
      </c>
      <c r="B13" s="128"/>
    </row>
    <row r="14" spans="1:7" ht="45" customHeight="1" x14ac:dyDescent="0.35">
      <c r="A14" s="128" t="s">
        <v>55</v>
      </c>
      <c r="B14" s="128"/>
    </row>
    <row r="15" spans="1:7" ht="45" customHeight="1" x14ac:dyDescent="0.35">
      <c r="A15" s="128" t="s">
        <v>56</v>
      </c>
      <c r="B15" s="128"/>
    </row>
    <row r="16" spans="1:7" ht="45" customHeight="1" x14ac:dyDescent="0.35">
      <c r="A16" s="128" t="s">
        <v>57</v>
      </c>
      <c r="B16" s="128"/>
    </row>
    <row r="17" spans="1:2" ht="45" customHeight="1" x14ac:dyDescent="0.35">
      <c r="A17" s="128" t="s">
        <v>58</v>
      </c>
      <c r="B17" s="128"/>
    </row>
    <row r="18" spans="1:2" ht="45" customHeight="1" x14ac:dyDescent="0.35">
      <c r="A18" s="128" t="s">
        <v>59</v>
      </c>
      <c r="B18" s="128"/>
    </row>
    <row r="19" spans="1:2" ht="45" customHeight="1" x14ac:dyDescent="0.35">
      <c r="A19" s="128" t="s">
        <v>60</v>
      </c>
      <c r="B19" s="128"/>
    </row>
    <row r="20" spans="1:2" ht="45" customHeight="1" x14ac:dyDescent="0.35">
      <c r="A20" s="128" t="s">
        <v>61</v>
      </c>
      <c r="B20" s="128"/>
    </row>
    <row r="21" spans="1:2" ht="45" customHeight="1" x14ac:dyDescent="0.35">
      <c r="A21" s="128" t="s">
        <v>62</v>
      </c>
      <c r="B21" s="128"/>
    </row>
    <row r="22" spans="1:2" ht="45" customHeight="1" x14ac:dyDescent="0.35"/>
    <row r="23" spans="1:2" ht="45" customHeight="1" x14ac:dyDescent="0.35"/>
    <row r="24" spans="1:2" ht="45" customHeight="1" x14ac:dyDescent="0.35"/>
    <row r="25" spans="1:2" ht="45" customHeight="1" x14ac:dyDescent="0.3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2023 </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 DISTRISEGURIDAD</cp:lastModifiedBy>
  <dcterms:created xsi:type="dcterms:W3CDTF">2022-12-26T20:23:47Z</dcterms:created>
  <dcterms:modified xsi:type="dcterms:W3CDTF">2024-01-24T01:30:46Z</dcterms:modified>
</cp:coreProperties>
</file>